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kofka Tünde\Documents\Hivatalos dokumentumok\Honlap közzétett\"/>
    </mc:Choice>
  </mc:AlternateContent>
  <bookViews>
    <workbookView xWindow="0" yWindow="0" windowWidth="19195" windowHeight="6344"/>
  </bookViews>
  <sheets>
    <sheet name="Munka1" sheetId="1" r:id="rId1"/>
  </sheets>
  <definedNames>
    <definedName name="_xlnm._FilterDatabase" localSheetId="0" hidden="1">Munka1!$A$1:$J$78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44" i="1"/>
  <c r="H21" i="1"/>
  <c r="H12" i="1"/>
  <c r="H27" i="1"/>
  <c r="H4" i="1"/>
  <c r="H57" i="1" l="1"/>
  <c r="H61" i="1"/>
  <c r="H62" i="1"/>
  <c r="H60" i="1"/>
  <c r="H45" i="1"/>
  <c r="H63" i="1"/>
  <c r="H54" i="1"/>
  <c r="H50" i="1"/>
  <c r="H53" i="1"/>
  <c r="H26" i="1" l="1"/>
  <c r="H25" i="1"/>
  <c r="H20" i="1" l="1"/>
  <c r="H11" i="1" l="1"/>
  <c r="H10" i="1"/>
</calcChain>
</file>

<file path=xl/sharedStrings.xml><?xml version="1.0" encoding="utf-8"?>
<sst xmlns="http://schemas.openxmlformats.org/spreadsheetml/2006/main" count="451" uniqueCount="300">
  <si>
    <t>Előkészítő szervezeti egység</t>
  </si>
  <si>
    <t>Szerződő fél</t>
  </si>
  <si>
    <t>Szerződés típusa,  megnevezése</t>
  </si>
  <si>
    <t>Szerződés tárgya</t>
  </si>
  <si>
    <t>Szerződés nettó összege, értéke (Ft)</t>
  </si>
  <si>
    <t>Szerződés időtartama</t>
  </si>
  <si>
    <t>Adatváltozás</t>
  </si>
  <si>
    <t>Szerződés száma</t>
  </si>
  <si>
    <t>Szerződés-kötés dátuma</t>
  </si>
  <si>
    <t>Roland East Europe Kft.</t>
  </si>
  <si>
    <t>E/651/2022</t>
  </si>
  <si>
    <t>adásvételi szerződés</t>
  </si>
  <si>
    <t>Roland GP607-PE digitális zongora</t>
  </si>
  <si>
    <t>MVM Next Energiakereskedelmi Zrt.</t>
  </si>
  <si>
    <t>áramdíj</t>
  </si>
  <si>
    <t>gázdíj</t>
  </si>
  <si>
    <t>távhő</t>
  </si>
  <si>
    <t>427/2022</t>
  </si>
  <si>
    <t>megbízási szerződés</t>
  </si>
  <si>
    <t>műszaki feladatok</t>
  </si>
  <si>
    <t>Minden telephely</t>
  </si>
  <si>
    <t>Kövi Árpád</t>
  </si>
  <si>
    <t>szerződés</t>
  </si>
  <si>
    <t>rovar és rágcsálóírtás</t>
  </si>
  <si>
    <t>453/2022</t>
  </si>
  <si>
    <t>Kulturális és Urbanisztikai Központ Kft.</t>
  </si>
  <si>
    <t>Díjbeszedő Holding Zrt.</t>
  </si>
  <si>
    <t>EcoPartners Kft.</t>
  </si>
  <si>
    <t>Könyvvizsgálat</t>
  </si>
  <si>
    <t>Dr. Bodó Eszter</t>
  </si>
  <si>
    <t>jogi szolgáltatás</t>
  </si>
  <si>
    <t>JCDecaux Hungary Zrt.</t>
  </si>
  <si>
    <t>584/2022</t>
  </si>
  <si>
    <t>Klébi citylight 4 db</t>
  </si>
  <si>
    <t>586/2022</t>
  </si>
  <si>
    <t>Klébi citylight 6 db</t>
  </si>
  <si>
    <t>658/2022</t>
  </si>
  <si>
    <t>Konttargo Kft.</t>
  </si>
  <si>
    <t>Velence</t>
  </si>
  <si>
    <t>666/2022</t>
  </si>
  <si>
    <t>KUNST-Invest Kft.</t>
  </si>
  <si>
    <t>Folprint Zöldnyomda Kft.</t>
  </si>
  <si>
    <t>Várépker Kft.</t>
  </si>
  <si>
    <t>744/2022</t>
  </si>
  <si>
    <t>vállalkozói szerződés</t>
  </si>
  <si>
    <t>Táborok</t>
  </si>
  <si>
    <t>897/2022</t>
  </si>
  <si>
    <t>HVG Kiadó Zrt.</t>
  </si>
  <si>
    <t>terembérletért hirdetés</t>
  </si>
  <si>
    <t>1069/2022</t>
  </si>
  <si>
    <t>BJO Nonprofit Kft.</t>
  </si>
  <si>
    <t>műsorszolgáltatási szerződés</t>
  </si>
  <si>
    <t>Tóth Vera és a BJO koncert</t>
  </si>
  <si>
    <t>1119/2022</t>
  </si>
  <si>
    <t>Dés László András e.v.</t>
  </si>
  <si>
    <t>Dalok egy zongorával - 3 koncert</t>
  </si>
  <si>
    <t>Marczi, Klébi</t>
  </si>
  <si>
    <t>Yettel Magyarország Zrt.</t>
  </si>
  <si>
    <t>1197/2022</t>
  </si>
  <si>
    <t>barter megállapodás</t>
  </si>
  <si>
    <t>1198/2022</t>
  </si>
  <si>
    <t>1200/2022</t>
  </si>
  <si>
    <t>együttműködési megállapodás</t>
  </si>
  <si>
    <t>B</t>
  </si>
  <si>
    <t>1355/2022</t>
  </si>
  <si>
    <t>1369/2022</t>
  </si>
  <si>
    <t>Klebelsberg Kultúrkúria</t>
  </si>
  <si>
    <t>1427/2022</t>
  </si>
  <si>
    <t>Egy, kettő, három c. előadás</t>
  </si>
  <si>
    <t>1488/2022</t>
  </si>
  <si>
    <t>Realterv Építésziroda Kft.</t>
  </si>
  <si>
    <t>tervezői szerződés</t>
  </si>
  <si>
    <t>1558/2022</t>
  </si>
  <si>
    <t>Fény Utcai Piac Társasház</t>
  </si>
  <si>
    <t>1668/2022</t>
  </si>
  <si>
    <t>Brányi Rudolf Zoltán e.v.</t>
  </si>
  <si>
    <t>Marczi kamaraterem, székek kárpitozása</t>
  </si>
  <si>
    <t>1669/2022</t>
  </si>
  <si>
    <t>1679/2022</t>
  </si>
  <si>
    <t>2022.05.31-ig</t>
  </si>
  <si>
    <t>1712/2022</t>
  </si>
  <si>
    <t>Városi Séta Kft.</t>
  </si>
  <si>
    <t>1803/2022</t>
  </si>
  <si>
    <t>1992/2022</t>
  </si>
  <si>
    <t>Orlai Kft.</t>
  </si>
  <si>
    <t>1780/2022</t>
  </si>
  <si>
    <t>Berg Média Budapest Kft.</t>
  </si>
  <si>
    <t>2022.06.18-19</t>
  </si>
  <si>
    <t>2294/2022</t>
  </si>
  <si>
    <t>Tó-Vill Kft.</t>
  </si>
  <si>
    <t>2022.04.01-15</t>
  </si>
  <si>
    <t>Velencei Gyermektábor</t>
  </si>
  <si>
    <t>2189/2022</t>
  </si>
  <si>
    <t>Fly Productions Kft.</t>
  </si>
  <si>
    <t>1070/2022</t>
  </si>
  <si>
    <t>Viking Szolg. Vend. Kft.</t>
  </si>
  <si>
    <t>1071/2022</t>
  </si>
  <si>
    <t>Food Hunter Kft.</t>
  </si>
  <si>
    <t>2088/2022</t>
  </si>
  <si>
    <t>Pesthidegkúti Nyári Fesztivál színpadtechnika</t>
  </si>
  <si>
    <t>2022.08.24-28</t>
  </si>
  <si>
    <t>Neoline Kft.</t>
  </si>
  <si>
    <t>2185/2022</t>
  </si>
  <si>
    <t>ColorRent Kft.</t>
  </si>
  <si>
    <t>vállalkozási szerződés</t>
  </si>
  <si>
    <t>Kerület Napja - rendezvénytechnikai szolgáltatás</t>
  </si>
  <si>
    <t>2022.06.17-19</t>
  </si>
  <si>
    <t>AEGon Magyarország Zrt.</t>
  </si>
  <si>
    <t>2342/2022</t>
  </si>
  <si>
    <t>VM Catering Kft.</t>
  </si>
  <si>
    <t>üzemeltetési szerződés</t>
  </si>
  <si>
    <t>büfé üzemeltetés/Marczi</t>
  </si>
  <si>
    <t>2022.08.15-2023.08.15</t>
  </si>
  <si>
    <t>2241/2022</t>
  </si>
  <si>
    <t>2364/2022</t>
  </si>
  <si>
    <t>Mácsai Stúdió Kft.</t>
  </si>
  <si>
    <t>zongorák javítása</t>
  </si>
  <si>
    <t>2436/2022</t>
  </si>
  <si>
    <t>Hungast Vital Kft.</t>
  </si>
  <si>
    <t>2788/2022</t>
  </si>
  <si>
    <t>Etalon Produkció</t>
  </si>
  <si>
    <t>3142/2022</t>
  </si>
  <si>
    <t>Vona-Lite Kft.</t>
  </si>
  <si>
    <t>Sörfesztivál - rendezvénytechnika</t>
  </si>
  <si>
    <t>2022.09.22-24</t>
  </si>
  <si>
    <t>Objektőr Kft.</t>
  </si>
  <si>
    <t>2084/2022</t>
  </si>
  <si>
    <t>2902/2022</t>
  </si>
  <si>
    <t>2784/2022</t>
  </si>
  <si>
    <t>Creative Pro (HU) Kft.</t>
  </si>
  <si>
    <t>bérleti szerződés</t>
  </si>
  <si>
    <t>Klébi színházterem, Nagyszalon, 1-es terem/Télikert</t>
  </si>
  <si>
    <t>2912/2022</t>
  </si>
  <si>
    <t>BonBon Matiné Kft.</t>
  </si>
  <si>
    <t>Marczi Muzsika - 4 előadás</t>
  </si>
  <si>
    <t>2911/2022</t>
  </si>
  <si>
    <t>A-Drink Bt.</t>
  </si>
  <si>
    <t>L'Art Pour L'Art Légitársaság c. 3 előadás</t>
  </si>
  <si>
    <t>2022.09.22-2023.03.02</t>
  </si>
  <si>
    <t>2913/2022</t>
  </si>
  <si>
    <t>Marczibányi téri Műv. KP</t>
  </si>
  <si>
    <t>60 nap</t>
  </si>
  <si>
    <t>3288/2022</t>
  </si>
  <si>
    <t>LED-ART Kft.</t>
  </si>
  <si>
    <t>3474/2022</t>
  </si>
  <si>
    <t>3507/2022</t>
  </si>
  <si>
    <t>C&amp;C - Rass Kft.</t>
  </si>
  <si>
    <t>K/B</t>
  </si>
  <si>
    <t>3542/2022</t>
  </si>
  <si>
    <t>2022.12.30-ig</t>
  </si>
  <si>
    <t>2022.nov.</t>
  </si>
  <si>
    <t>2775/2022</t>
  </si>
  <si>
    <t>Budaörsi Latinovits Színház</t>
  </si>
  <si>
    <t>Katharina Blum… c. előadás</t>
  </si>
  <si>
    <t>Marczi, Klébi, Berczik</t>
  </si>
  <si>
    <t>E/593/2021</t>
  </si>
  <si>
    <t>megbízási</t>
  </si>
  <si>
    <t>határon túli színházak 2022 évi programterv összeállítása</t>
  </si>
  <si>
    <t>Marczi</t>
  </si>
  <si>
    <t>E/242/2021</t>
  </si>
  <si>
    <t>8 db előadás játszása</t>
  </si>
  <si>
    <t>439/2021</t>
  </si>
  <si>
    <t>Magyar Telekom Nyrt. (10773381-2-44</t>
  </si>
  <si>
    <t>bérleti keret</t>
  </si>
  <si>
    <t>mobiltelefon bázisállomás üzemeltetéséhez szükséges tetőtérrész</t>
  </si>
  <si>
    <t>Kunst-Invest Kft.</t>
  </si>
  <si>
    <t>Velencei Gyermektábor 4 db faházának tetőhéj cseréje</t>
  </si>
  <si>
    <t>Külső</t>
  </si>
  <si>
    <t>NOBO fűtési panelek beszerzése és kapcsolódó elektromos hálózat részleges kiépítési munkái Velence és Móricz táborban</t>
  </si>
  <si>
    <t>B/K</t>
  </si>
  <si>
    <t>Igenis, miniszterelnök úr! C. ea. Bemutatása</t>
  </si>
  <si>
    <t>Károlyi Katalin Klára e.v.</t>
  </si>
  <si>
    <t>Barokk tavasz/2. koncert, Égi harmóniák bemutatása</t>
  </si>
  <si>
    <t>külső</t>
  </si>
  <si>
    <t>1426/2022</t>
  </si>
  <si>
    <t>Budapesti Tavaszi Fesztivál a 2. kerületben</t>
  </si>
  <si>
    <t>Kultúrkúria előcsarnokának átalakításának tervezése</t>
  </si>
  <si>
    <t>2022. tavaszi idényre szóló LED reklám közzététele</t>
  </si>
  <si>
    <t>2022.04.29-2022.05.15</t>
  </si>
  <si>
    <t>2022.04.29-2022.05.19</t>
  </si>
  <si>
    <t>2022.04.01-2022.05.10</t>
  </si>
  <si>
    <t>hosszulepes.jarunk? 22 alkalom</t>
  </si>
  <si>
    <t>1687/2022</t>
  </si>
  <si>
    <t>Macsidoba Kft. (27748453-2-03)</t>
  </si>
  <si>
    <t>Balatonfenyvesi tábor felújítási munkái</t>
  </si>
  <si>
    <t>Margit negyed programhoz tartozó kommunikációs és koordinációs feladatok elvégzése</t>
  </si>
  <si>
    <t>II. Kerület Napja - zenekari és előadóművészeti program megszervezése, kapcsolattartás Tonka</t>
  </si>
  <si>
    <t>Budapest, Te zenés városnézés c. előadás bemutatása</t>
  </si>
  <si>
    <t xml:space="preserve"> Christie Digital HD20K-J projektor és tartozékok/Klébi</t>
  </si>
  <si>
    <t>2195/2022</t>
  </si>
  <si>
    <t>Díszpolgári Gála rendezvényszervezés</t>
  </si>
  <si>
    <t>Angolnyelvű Színház Közhasznú Alapítvány</t>
  </si>
  <si>
    <t>80 nap alatt a Föld körül című előadás</t>
  </si>
  <si>
    <t>2022.07.19-2023.12.01</t>
  </si>
  <si>
    <t>érintésvédelmi, tűzvédelmi és villámvédelmi szabványossági felülvizsgálat és minősítő irat elkészítése</t>
  </si>
  <si>
    <t>2022.07.08-2022.09.10</t>
  </si>
  <si>
    <t>H-Event Kft.</t>
  </si>
  <si>
    <t>Margit Negyed DTT szakmai konzultáció</t>
  </si>
  <si>
    <t>2621/2022</t>
  </si>
  <si>
    <t>Rimóczi István</t>
  </si>
  <si>
    <t>Művészeti Fesztivál - Pétrfy Bori&amp;Love Band koncert</t>
  </si>
  <si>
    <t>2022.08.31-2022.09.07</t>
  </si>
  <si>
    <t>Hibrid behatolásjelző rendszer telepítése</t>
  </si>
  <si>
    <t>Hannibál tanár úr színpadra állítása/reklám, jegyárbevétel/előadás Klébiben</t>
  </si>
  <si>
    <t>Marczi 50 Gála catering</t>
  </si>
  <si>
    <t>101/2023</t>
  </si>
  <si>
    <t>Mélabéla Kft (27274121-2-41)</t>
  </si>
  <si>
    <t>2022.11.02, 12.02</t>
  </si>
  <si>
    <t>ATS behatolásjelző rendszer üzembe helyezése</t>
  </si>
  <si>
    <t>mobil szolgáltatás</t>
  </si>
  <si>
    <t>E/94/2021</t>
  </si>
  <si>
    <t>Magyar Képzőművészeti Egyetem</t>
  </si>
  <si>
    <t>Margit-negyed programba beilleszkedés segítése</t>
  </si>
  <si>
    <t>Kultúrbrigád Kommunikációs és Kulturális Szolgáltató Kft.</t>
  </si>
  <si>
    <t>THEA Theatre Entertainment &amp; Art Nonprofit Kft.</t>
  </si>
  <si>
    <t>Budapest Brand Nonprofit Zrt.</t>
  </si>
  <si>
    <t>Általános</t>
  </si>
  <si>
    <t>E/239/2021</t>
  </si>
  <si>
    <t>ügyvédi megbízási</t>
  </si>
  <si>
    <t>2021.11.15-től</t>
  </si>
  <si>
    <t>3008/2017</t>
  </si>
  <si>
    <t>203/2022</t>
  </si>
  <si>
    <t>hirdetési</t>
  </si>
  <si>
    <t>hirdetés</t>
  </si>
  <si>
    <t>Velencei tábor</t>
  </si>
  <si>
    <t>számlák alapján</t>
  </si>
  <si>
    <t>tábori étkeztetés</t>
  </si>
  <si>
    <t>2022.06.01-2022.12.31</t>
  </si>
  <si>
    <t>Örkény: Egy perces történetek előadása 14 alk. a Lázár Ervin programkeretei között</t>
  </si>
  <si>
    <t>Örkény: Egy perces történetek előadása 31 alk. a Lázár Ervin programkeretei között</t>
  </si>
  <si>
    <t>738/2022</t>
  </si>
  <si>
    <t>terembérletért hirdetés, rendezvény bevéteből részesedés</t>
  </si>
  <si>
    <t>2022.10.27-2023.03.31</t>
  </si>
  <si>
    <t>2022.08.31-ig</t>
  </si>
  <si>
    <t>2022.11.25-ig</t>
  </si>
  <si>
    <t>HVG Kiadó Zrt. (10226353-2-41)</t>
  </si>
  <si>
    <t>Balatonfenyves, Móricz</t>
  </si>
  <si>
    <t>Balauonfenyes</t>
  </si>
  <si>
    <t>1852/2022</t>
  </si>
  <si>
    <t>szolgáltatási</t>
  </si>
  <si>
    <t>szünidei gyermekétkeztetés biztosítása</t>
  </si>
  <si>
    <t>Marczi, Klébi,Budai, Galéria</t>
  </si>
  <si>
    <t>Sallai András e.v.</t>
  </si>
  <si>
    <t>2022.07.01-2022.08.31</t>
  </si>
  <si>
    <t>2022.09.01-2022.10.31</t>
  </si>
  <si>
    <t>műsorfüzetek nyomdai munkái</t>
  </si>
  <si>
    <t>2022.01.01-2022.12.31</t>
  </si>
  <si>
    <t>578/2022</t>
  </si>
  <si>
    <t>Oláh Ibolya e.v. (58142358-1-28)</t>
  </si>
  <si>
    <t>2022.02.23.; 03.22.; 04.26.; 05.17.; 05.18.</t>
  </si>
  <si>
    <t>Női posta c. darab zenei közreműködés (5 alkalom)</t>
  </si>
  <si>
    <t>Ágacska c. előadás bemutatása 22 alk.</t>
  </si>
  <si>
    <t>Vagyonbiztosítás; Vállalati felelősségbiztosítás</t>
  </si>
  <si>
    <t>Személyszállítás</t>
  </si>
  <si>
    <t>987/2022</t>
  </si>
  <si>
    <t>Színpad- és Emelőgéptechnika Kft.</t>
  </si>
  <si>
    <t>karbantartási</t>
  </si>
  <si>
    <t>színpadgépészeti és színpadtechnikai berendezések karbantartása</t>
  </si>
  <si>
    <t>2042/2022</t>
  </si>
  <si>
    <t>Tóth Tamás e.v.</t>
  </si>
  <si>
    <t>tűz- és munkavédelmi megelőző tevékenység</t>
  </si>
  <si>
    <t>644/2021</t>
  </si>
  <si>
    <t>kötvény</t>
  </si>
  <si>
    <t>2012.08.01-től</t>
  </si>
  <si>
    <t>2022-ben fizetett díj</t>
  </si>
  <si>
    <t>BKM Nonprofit Zrt.</t>
  </si>
  <si>
    <t>hulladékszállítás (NHKV)</t>
  </si>
  <si>
    <t>Marczi, Klébi, Budai</t>
  </si>
  <si>
    <t>Klébi, Marczi, Budai</t>
  </si>
  <si>
    <t>Audax Renewables Kft. (24765648-2-44)</t>
  </si>
  <si>
    <t>E.ON</t>
  </si>
  <si>
    <t>Balatonmáriafürdő, Budai, Baka utca, Temető utca 65.</t>
  </si>
  <si>
    <t>Velence/Balatonfenyves</t>
  </si>
  <si>
    <t>721/2022</t>
  </si>
  <si>
    <t>Dr. Tarjányi Tamás e.v.</t>
  </si>
  <si>
    <t>kontrollrendszer létrehozása</t>
  </si>
  <si>
    <t>2022.03.01-2022.08.31</t>
  </si>
  <si>
    <t>Irány</t>
  </si>
  <si>
    <t>2022.01.01-2022.05.31</t>
  </si>
  <si>
    <t>2022.03.17; 04.23; 05.06.</t>
  </si>
  <si>
    <t>2022.05.16-2022.05.28</t>
  </si>
  <si>
    <t>2017.07.01-2022.06.30</t>
  </si>
  <si>
    <t>2021.10.01-2022.09.30</t>
  </si>
  <si>
    <t>2021.01.11-2022.06.30</t>
  </si>
  <si>
    <t>2021.01.01-2025.12.31</t>
  </si>
  <si>
    <t>2022.01.01-2022.06.30</t>
  </si>
  <si>
    <t>2022.03.03-2022.03.25</t>
  </si>
  <si>
    <t>2022.02.05-2022.02.28</t>
  </si>
  <si>
    <t>2022.04.10-2022.12.31</t>
  </si>
  <si>
    <t>2022.05.01-2022.12.31</t>
  </si>
  <si>
    <t>2022.03.24-2022.06.01</t>
  </si>
  <si>
    <t>2022.04.20-2022.05.30</t>
  </si>
  <si>
    <t>2022.05.10-2022.05.31</t>
  </si>
  <si>
    <t>2022.04.01-2022.06.30</t>
  </si>
  <si>
    <t>2022.06.16-2022.08.31</t>
  </si>
  <si>
    <t>2022.01.05-2022.12.31</t>
  </si>
  <si>
    <t>2022.09.01-2023.08.31</t>
  </si>
  <si>
    <t>2022.10.11-2022.12.27</t>
  </si>
  <si>
    <t>Bélaműhely - 1es terem bérlése</t>
  </si>
  <si>
    <t>Dalok egy zongorával c. előadás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</si>
</sst>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3" fontId="0" fillId="0" borderId="1" xfId="0" applyNumberFormat="1" applyBorder="1"/>
    <xf numFmtId="1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2" fillId="0" borderId="8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0" fillId="0" borderId="5" xfId="0" applyBorder="1"/>
    <xf numFmtId="0" fontId="0" fillId="0" borderId="5" xfId="0" applyFill="1" applyBorder="1"/>
    <xf numFmtId="14" fontId="0" fillId="0" borderId="5" xfId="0" applyNumberFormat="1" applyBorder="1"/>
    <xf numFmtId="164" fontId="0" fillId="0" borderId="5" xfId="0" applyNumberFormat="1" applyBorder="1"/>
    <xf numFmtId="0" fontId="0" fillId="0" borderId="9" xfId="0" applyBorder="1"/>
    <xf numFmtId="14" fontId="0" fillId="0" borderId="10" xfId="0" applyNumberFormat="1" applyBorder="1"/>
    <xf numFmtId="0" fontId="0" fillId="0" borderId="7" xfId="0" applyFill="1" applyBorder="1"/>
    <xf numFmtId="0" fontId="2" fillId="0" borderId="1" xfId="1" applyFont="1" applyFill="1" applyBorder="1" applyAlignment="1">
      <alignment horizontal="center" vertical="center" wrapText="1"/>
    </xf>
  </cellXfs>
  <cellStyles count="4">
    <cellStyle name="Ezres 2" xfId="2"/>
    <cellStyle name="Ezres 2 2" xfId="3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7"/>
  <sheetViews>
    <sheetView tabSelected="1" zoomScale="108" zoomScaleNormal="108" workbookViewId="0">
      <selection activeCell="E19" sqref="E19"/>
    </sheetView>
  </sheetViews>
  <sheetFormatPr defaultRowHeight="14.3" x14ac:dyDescent="0.25"/>
  <cols>
    <col min="1" max="1" width="27.875" bestFit="1" customWidth="1"/>
    <col min="2" max="2" width="9.75" hidden="1" customWidth="1"/>
    <col min="3" max="3" width="15.25" customWidth="1"/>
    <col min="4" max="4" width="14" bestFit="1" customWidth="1"/>
    <col min="5" max="5" width="35.875" bestFit="1" customWidth="1"/>
    <col min="6" max="6" width="28.75" bestFit="1" customWidth="1"/>
    <col min="7" max="7" width="59.875" bestFit="1" customWidth="1"/>
    <col min="8" max="8" width="19.75" customWidth="1"/>
    <col min="9" max="9" width="21.75" bestFit="1" customWidth="1"/>
    <col min="10" max="10" width="19.875" bestFit="1" customWidth="1"/>
    <col min="11" max="11" width="11" bestFit="1" customWidth="1"/>
  </cols>
  <sheetData>
    <row r="1" spans="1:11" ht="26.5" thickBot="1" x14ac:dyDescent="0.3">
      <c r="A1" s="1" t="s">
        <v>0</v>
      </c>
      <c r="B1" s="15" t="s">
        <v>277</v>
      </c>
      <c r="C1" s="2" t="s">
        <v>7</v>
      </c>
      <c r="D1" s="3" t="s">
        <v>8</v>
      </c>
      <c r="E1" s="4" t="s">
        <v>1</v>
      </c>
      <c r="F1" s="4" t="s">
        <v>2</v>
      </c>
      <c r="G1" s="4" t="s">
        <v>3</v>
      </c>
      <c r="H1" s="5" t="s">
        <v>4</v>
      </c>
      <c r="I1" s="6" t="s">
        <v>5</v>
      </c>
      <c r="J1" s="7" t="s">
        <v>6</v>
      </c>
    </row>
    <row r="2" spans="1:11" x14ac:dyDescent="0.25">
      <c r="A2" s="8" t="s">
        <v>216</v>
      </c>
      <c r="B2" s="8"/>
      <c r="C2" s="8" t="s">
        <v>220</v>
      </c>
      <c r="D2" s="10">
        <v>42961</v>
      </c>
      <c r="E2" s="8" t="s">
        <v>27</v>
      </c>
      <c r="F2" s="8" t="s">
        <v>156</v>
      </c>
      <c r="G2" s="8" t="s">
        <v>28</v>
      </c>
      <c r="H2" s="20">
        <v>1200000</v>
      </c>
      <c r="I2" s="8" t="s">
        <v>281</v>
      </c>
      <c r="J2" s="8"/>
    </row>
    <row r="3" spans="1:11" x14ac:dyDescent="0.25">
      <c r="A3" s="8" t="s">
        <v>158</v>
      </c>
      <c r="B3" s="8"/>
      <c r="C3" s="8" t="s">
        <v>210</v>
      </c>
      <c r="D3" s="10">
        <v>44468</v>
      </c>
      <c r="E3" s="8" t="s">
        <v>211</v>
      </c>
      <c r="F3" s="8" t="s">
        <v>156</v>
      </c>
      <c r="G3" s="8" t="s">
        <v>212</v>
      </c>
      <c r="H3" s="14">
        <v>1000000</v>
      </c>
      <c r="I3" s="8" t="s">
        <v>282</v>
      </c>
      <c r="J3" s="24"/>
    </row>
    <row r="4" spans="1:11" x14ac:dyDescent="0.25">
      <c r="A4" s="8" t="s">
        <v>216</v>
      </c>
      <c r="B4" s="8"/>
      <c r="C4" s="8" t="s">
        <v>217</v>
      </c>
      <c r="D4" s="10">
        <v>44515</v>
      </c>
      <c r="E4" s="8" t="s">
        <v>29</v>
      </c>
      <c r="F4" s="8" t="s">
        <v>218</v>
      </c>
      <c r="G4" s="8" t="s">
        <v>30</v>
      </c>
      <c r="H4" s="20">
        <f>350000*12</f>
        <v>4200000</v>
      </c>
      <c r="I4" s="8" t="s">
        <v>219</v>
      </c>
      <c r="J4" s="8"/>
    </row>
    <row r="5" spans="1:11" x14ac:dyDescent="0.25">
      <c r="A5" s="8" t="s">
        <v>140</v>
      </c>
      <c r="B5" s="17"/>
      <c r="C5" s="18" t="s">
        <v>159</v>
      </c>
      <c r="D5" s="19">
        <v>44393</v>
      </c>
      <c r="E5" s="17" t="s">
        <v>165</v>
      </c>
      <c r="F5" s="17" t="s">
        <v>156</v>
      </c>
      <c r="G5" s="17" t="s">
        <v>160</v>
      </c>
      <c r="H5" s="20">
        <v>1280000</v>
      </c>
      <c r="I5" s="17" t="s">
        <v>283</v>
      </c>
      <c r="J5" s="17"/>
    </row>
    <row r="6" spans="1:11" x14ac:dyDescent="0.25">
      <c r="A6" s="8" t="s">
        <v>66</v>
      </c>
      <c r="B6" s="8"/>
      <c r="C6" s="8" t="s">
        <v>155</v>
      </c>
      <c r="D6" s="10">
        <v>44538</v>
      </c>
      <c r="E6" s="10" t="s">
        <v>213</v>
      </c>
      <c r="F6" s="8" t="s">
        <v>156</v>
      </c>
      <c r="G6" s="8" t="s">
        <v>157</v>
      </c>
      <c r="H6" s="20">
        <v>3000000</v>
      </c>
      <c r="I6" s="8" t="s">
        <v>246</v>
      </c>
      <c r="J6" s="8"/>
    </row>
    <row r="7" spans="1:11" x14ac:dyDescent="0.25">
      <c r="A7" s="8" t="s">
        <v>140</v>
      </c>
      <c r="B7" s="8"/>
      <c r="C7" s="9" t="s">
        <v>10</v>
      </c>
      <c r="D7" s="10">
        <v>44558</v>
      </c>
      <c r="E7" s="8" t="s">
        <v>9</v>
      </c>
      <c r="F7" s="8" t="s">
        <v>11</v>
      </c>
      <c r="G7" s="8" t="s">
        <v>12</v>
      </c>
      <c r="H7" s="20">
        <v>1181102</v>
      </c>
      <c r="I7" s="8"/>
      <c r="J7" s="8"/>
    </row>
    <row r="8" spans="1:11" x14ac:dyDescent="0.25">
      <c r="A8" s="8" t="s">
        <v>56</v>
      </c>
      <c r="C8" s="8" t="s">
        <v>221</v>
      </c>
      <c r="D8" s="10">
        <v>44562</v>
      </c>
      <c r="E8" s="8" t="s">
        <v>31</v>
      </c>
      <c r="F8" s="8" t="s">
        <v>222</v>
      </c>
      <c r="G8" s="8" t="s">
        <v>223</v>
      </c>
      <c r="H8" s="14">
        <v>7439760</v>
      </c>
      <c r="I8" s="8" t="s">
        <v>246</v>
      </c>
      <c r="J8" s="8"/>
    </row>
    <row r="9" spans="1:11" x14ac:dyDescent="0.25">
      <c r="A9" s="8" t="s">
        <v>140</v>
      </c>
      <c r="B9" s="8"/>
      <c r="C9" s="8" t="s">
        <v>161</v>
      </c>
      <c r="D9" s="10">
        <v>44245</v>
      </c>
      <c r="E9" s="8" t="s">
        <v>162</v>
      </c>
      <c r="F9" s="8" t="s">
        <v>163</v>
      </c>
      <c r="G9" s="8" t="s">
        <v>164</v>
      </c>
      <c r="H9" s="14">
        <v>4680000</v>
      </c>
      <c r="I9" s="8" t="s">
        <v>284</v>
      </c>
      <c r="J9" s="8"/>
    </row>
    <row r="10" spans="1:11" x14ac:dyDescent="0.25">
      <c r="A10" s="8" t="s">
        <v>66</v>
      </c>
      <c r="B10" s="8"/>
      <c r="C10" s="9" t="s">
        <v>17</v>
      </c>
      <c r="D10" s="10">
        <v>44550</v>
      </c>
      <c r="E10" s="8" t="s">
        <v>242</v>
      </c>
      <c r="F10" s="8" t="s">
        <v>18</v>
      </c>
      <c r="G10" s="8" t="s">
        <v>19</v>
      </c>
      <c r="H10" s="20">
        <f>6*600000</f>
        <v>3600000</v>
      </c>
      <c r="I10" s="10" t="s">
        <v>285</v>
      </c>
      <c r="J10" s="8"/>
    </row>
    <row r="11" spans="1:11" x14ac:dyDescent="0.25">
      <c r="A11" s="8" t="s">
        <v>20</v>
      </c>
      <c r="B11" s="8"/>
      <c r="C11" s="9" t="s">
        <v>24</v>
      </c>
      <c r="D11" s="10">
        <v>44544</v>
      </c>
      <c r="E11" s="8" t="s">
        <v>21</v>
      </c>
      <c r="F11" s="21" t="s">
        <v>18</v>
      </c>
      <c r="G11" s="8" t="s">
        <v>23</v>
      </c>
      <c r="H11" s="14">
        <f>12*200400</f>
        <v>2404800</v>
      </c>
      <c r="I11" s="22" t="s">
        <v>246</v>
      </c>
      <c r="J11" s="8"/>
    </row>
    <row r="12" spans="1:11" x14ac:dyDescent="0.25">
      <c r="A12" s="8" t="s">
        <v>140</v>
      </c>
      <c r="B12" s="8"/>
      <c r="C12" s="8" t="s">
        <v>247</v>
      </c>
      <c r="D12" s="10">
        <v>44613</v>
      </c>
      <c r="E12" s="10" t="s">
        <v>248</v>
      </c>
      <c r="F12" t="s">
        <v>156</v>
      </c>
      <c r="G12" s="8" t="s">
        <v>250</v>
      </c>
      <c r="H12" s="14">
        <f>200000*5</f>
        <v>1000000</v>
      </c>
      <c r="I12" t="s">
        <v>249</v>
      </c>
      <c r="J12" s="8"/>
    </row>
    <row r="13" spans="1:11" x14ac:dyDescent="0.25">
      <c r="A13" s="8" t="s">
        <v>66</v>
      </c>
      <c r="B13" s="8"/>
      <c r="C13" s="9" t="s">
        <v>32</v>
      </c>
      <c r="D13" s="10">
        <v>44599</v>
      </c>
      <c r="E13" s="8" t="s">
        <v>31</v>
      </c>
      <c r="F13" s="21" t="s">
        <v>22</v>
      </c>
      <c r="G13" s="8" t="s">
        <v>33</v>
      </c>
      <c r="H13" s="14">
        <v>1257400</v>
      </c>
      <c r="I13" s="22" t="s">
        <v>278</v>
      </c>
      <c r="J13" s="8"/>
    </row>
    <row r="14" spans="1:11" x14ac:dyDescent="0.25">
      <c r="A14" s="8" t="s">
        <v>66</v>
      </c>
      <c r="B14" s="8"/>
      <c r="C14" s="9" t="s">
        <v>34</v>
      </c>
      <c r="D14" s="10">
        <v>44599</v>
      </c>
      <c r="E14" s="8" t="s">
        <v>31</v>
      </c>
      <c r="F14" s="8" t="s">
        <v>22</v>
      </c>
      <c r="G14" s="8" t="s">
        <v>35</v>
      </c>
      <c r="H14" s="20">
        <v>2323370</v>
      </c>
      <c r="I14" s="8" t="s">
        <v>227</v>
      </c>
      <c r="J14" s="8"/>
    </row>
    <row r="15" spans="1:11" x14ac:dyDescent="0.25">
      <c r="A15" s="8" t="s">
        <v>38</v>
      </c>
      <c r="B15" s="8"/>
      <c r="C15" s="8" t="s">
        <v>36</v>
      </c>
      <c r="D15" s="10">
        <v>44622</v>
      </c>
      <c r="E15" s="8" t="s">
        <v>37</v>
      </c>
      <c r="F15" s="8" t="s">
        <v>22</v>
      </c>
      <c r="G15" s="8" t="s">
        <v>166</v>
      </c>
      <c r="H15" s="20">
        <v>6626200</v>
      </c>
      <c r="I15" s="8" t="s">
        <v>286</v>
      </c>
      <c r="J15" s="8"/>
    </row>
    <row r="16" spans="1:11" x14ac:dyDescent="0.25">
      <c r="A16" s="8" t="s">
        <v>167</v>
      </c>
      <c r="B16" s="8"/>
      <c r="C16" s="9" t="s">
        <v>39</v>
      </c>
      <c r="D16" s="10">
        <v>44583</v>
      </c>
      <c r="E16" s="8" t="s">
        <v>40</v>
      </c>
      <c r="F16" s="21" t="s">
        <v>18</v>
      </c>
      <c r="G16" s="8" t="s">
        <v>229</v>
      </c>
      <c r="H16" s="14">
        <v>3720000</v>
      </c>
      <c r="I16" s="8" t="s">
        <v>287</v>
      </c>
      <c r="J16" s="8"/>
      <c r="K16" s="13"/>
    </row>
    <row r="17" spans="1:11" x14ac:dyDescent="0.25">
      <c r="A17" s="8" t="s">
        <v>216</v>
      </c>
      <c r="B17" s="8"/>
      <c r="C17" s="23" t="s">
        <v>273</v>
      </c>
      <c r="D17" s="10">
        <v>44628</v>
      </c>
      <c r="E17" t="s">
        <v>274</v>
      </c>
      <c r="F17" t="s">
        <v>18</v>
      </c>
      <c r="G17" s="8" t="s">
        <v>275</v>
      </c>
      <c r="H17" s="14">
        <f>6*279000</f>
        <v>1674000</v>
      </c>
      <c r="I17" s="8" t="s">
        <v>276</v>
      </c>
      <c r="J17" s="8"/>
      <c r="K17" s="13"/>
    </row>
    <row r="18" spans="1:11" x14ac:dyDescent="0.25">
      <c r="A18" s="8" t="s">
        <v>140</v>
      </c>
      <c r="B18" s="8"/>
      <c r="C18" s="8" t="s">
        <v>230</v>
      </c>
      <c r="D18" s="10">
        <v>44585</v>
      </c>
      <c r="E18" s="8" t="s">
        <v>40</v>
      </c>
      <c r="F18" s="8" t="s">
        <v>156</v>
      </c>
      <c r="G18" s="8" t="s">
        <v>251</v>
      </c>
      <c r="H18" s="14">
        <v>2640000</v>
      </c>
      <c r="I18" s="10"/>
      <c r="J18" s="8"/>
      <c r="K18" s="13"/>
    </row>
    <row r="19" spans="1:11" x14ac:dyDescent="0.25">
      <c r="A19" s="8" t="s">
        <v>45</v>
      </c>
      <c r="B19" s="8"/>
      <c r="C19" s="9" t="s">
        <v>43</v>
      </c>
      <c r="D19" s="10">
        <v>44624</v>
      </c>
      <c r="E19" s="8" t="s">
        <v>42</v>
      </c>
      <c r="F19" s="8" t="s">
        <v>44</v>
      </c>
      <c r="G19" s="8" t="s">
        <v>168</v>
      </c>
      <c r="H19" s="20">
        <v>5929666</v>
      </c>
      <c r="I19" s="10">
        <v>44636</v>
      </c>
      <c r="J19" s="8"/>
    </row>
    <row r="20" spans="1:11" x14ac:dyDescent="0.25">
      <c r="A20" s="8" t="s">
        <v>140</v>
      </c>
      <c r="B20" s="8" t="s">
        <v>169</v>
      </c>
      <c r="C20" s="9" t="s">
        <v>46</v>
      </c>
      <c r="D20" s="12">
        <v>44620</v>
      </c>
      <c r="E20" s="8" t="s">
        <v>47</v>
      </c>
      <c r="F20" s="8" t="s">
        <v>59</v>
      </c>
      <c r="G20" s="8" t="s">
        <v>48</v>
      </c>
      <c r="H20" s="20">
        <f>3960000/1.27</f>
        <v>3118110.2362204725</v>
      </c>
      <c r="I20" s="10" t="s">
        <v>234</v>
      </c>
      <c r="J20" s="8"/>
    </row>
    <row r="21" spans="1:11" x14ac:dyDescent="0.25">
      <c r="A21" s="8" t="s">
        <v>56</v>
      </c>
      <c r="B21" s="8"/>
      <c r="C21" s="8" t="s">
        <v>254</v>
      </c>
      <c r="D21" s="10">
        <v>44562</v>
      </c>
      <c r="E21" s="8" t="s">
        <v>255</v>
      </c>
      <c r="F21" s="8" t="s">
        <v>256</v>
      </c>
      <c r="G21" s="8" t="s">
        <v>257</v>
      </c>
      <c r="H21" s="14">
        <f>150000*12</f>
        <v>1800000</v>
      </c>
      <c r="I21" s="8" t="s">
        <v>246</v>
      </c>
      <c r="J21" s="8"/>
    </row>
    <row r="22" spans="1:11" x14ac:dyDescent="0.25">
      <c r="A22" s="8" t="s">
        <v>140</v>
      </c>
      <c r="B22" s="8"/>
      <c r="C22" s="9" t="s">
        <v>49</v>
      </c>
      <c r="D22" s="10">
        <v>44638</v>
      </c>
      <c r="E22" s="8" t="s">
        <v>50</v>
      </c>
      <c r="F22" s="8" t="s">
        <v>51</v>
      </c>
      <c r="G22" s="8" t="s">
        <v>52</v>
      </c>
      <c r="H22" s="20">
        <v>1500000</v>
      </c>
      <c r="I22" s="10">
        <v>44660</v>
      </c>
      <c r="J22" s="8"/>
    </row>
    <row r="23" spans="1:11" x14ac:dyDescent="0.25">
      <c r="A23" s="8" t="s">
        <v>236</v>
      </c>
      <c r="B23" s="8"/>
      <c r="C23" s="9" t="s">
        <v>94</v>
      </c>
      <c r="D23" s="10">
        <v>44638</v>
      </c>
      <c r="E23" s="8" t="s">
        <v>95</v>
      </c>
      <c r="F23" s="8" t="s">
        <v>44</v>
      </c>
      <c r="G23" s="8" t="s">
        <v>226</v>
      </c>
      <c r="H23" s="14">
        <v>13926745</v>
      </c>
      <c r="I23" s="8" t="s">
        <v>288</v>
      </c>
      <c r="J23" s="8" t="s">
        <v>225</v>
      </c>
    </row>
    <row r="24" spans="1:11" x14ac:dyDescent="0.25">
      <c r="A24" s="8" t="s">
        <v>224</v>
      </c>
      <c r="B24" s="8"/>
      <c r="C24" s="9" t="s">
        <v>96</v>
      </c>
      <c r="D24" s="10">
        <v>44638</v>
      </c>
      <c r="E24" s="8" t="s">
        <v>97</v>
      </c>
      <c r="F24" s="8" t="s">
        <v>44</v>
      </c>
      <c r="G24" s="8" t="s">
        <v>226</v>
      </c>
      <c r="H24" s="14">
        <v>5994232</v>
      </c>
      <c r="I24" s="8" t="s">
        <v>289</v>
      </c>
      <c r="J24" s="8" t="s">
        <v>225</v>
      </c>
    </row>
    <row r="25" spans="1:11" x14ac:dyDescent="0.25">
      <c r="A25" s="8" t="s">
        <v>56</v>
      </c>
      <c r="B25" s="8"/>
      <c r="C25" s="9" t="s">
        <v>53</v>
      </c>
      <c r="D25" s="10">
        <v>44606</v>
      </c>
      <c r="E25" s="8" t="s">
        <v>54</v>
      </c>
      <c r="F25" s="8" t="s">
        <v>18</v>
      </c>
      <c r="G25" s="8" t="s">
        <v>55</v>
      </c>
      <c r="H25" s="14">
        <f>3*500000</f>
        <v>1500000</v>
      </c>
      <c r="I25" s="8" t="s">
        <v>279</v>
      </c>
      <c r="J25" s="8"/>
    </row>
    <row r="26" spans="1:11" x14ac:dyDescent="0.25">
      <c r="A26" s="8" t="s">
        <v>140</v>
      </c>
      <c r="B26" s="8" t="s">
        <v>169</v>
      </c>
      <c r="C26" s="9" t="s">
        <v>58</v>
      </c>
      <c r="D26" s="10">
        <v>44659</v>
      </c>
      <c r="E26" s="8" t="s">
        <v>47</v>
      </c>
      <c r="F26" s="8" t="s">
        <v>59</v>
      </c>
      <c r="G26" s="8" t="s">
        <v>48</v>
      </c>
      <c r="H26" s="14">
        <f>3*500000</f>
        <v>1500000</v>
      </c>
      <c r="I26" s="10" t="s">
        <v>233</v>
      </c>
      <c r="J26" s="8"/>
    </row>
    <row r="27" spans="1:11" x14ac:dyDescent="0.25">
      <c r="A27" s="8" t="s">
        <v>158</v>
      </c>
      <c r="B27" s="8"/>
      <c r="C27" s="8" t="s">
        <v>60</v>
      </c>
      <c r="D27" s="10">
        <v>44638</v>
      </c>
      <c r="E27" s="10" t="s">
        <v>235</v>
      </c>
      <c r="F27" s="8" t="s">
        <v>59</v>
      </c>
      <c r="G27" s="8" t="s">
        <v>48</v>
      </c>
      <c r="H27" s="14">
        <f>3*500000</f>
        <v>1500000</v>
      </c>
      <c r="I27" s="8" t="s">
        <v>290</v>
      </c>
      <c r="J27" s="8"/>
    </row>
    <row r="28" spans="1:11" x14ac:dyDescent="0.25">
      <c r="A28" s="8" t="s">
        <v>167</v>
      </c>
      <c r="B28" s="8" t="s">
        <v>63</v>
      </c>
      <c r="C28" s="9" t="s">
        <v>61</v>
      </c>
      <c r="D28" s="10">
        <v>44671</v>
      </c>
      <c r="E28" s="8" t="s">
        <v>215</v>
      </c>
      <c r="F28" s="8" t="s">
        <v>62</v>
      </c>
      <c r="G28" s="8" t="s">
        <v>175</v>
      </c>
      <c r="H28" s="14">
        <v>2500000</v>
      </c>
      <c r="I28" s="8" t="s">
        <v>178</v>
      </c>
      <c r="J28" s="8"/>
    </row>
    <row r="29" spans="1:11" x14ac:dyDescent="0.25">
      <c r="A29" s="8" t="s">
        <v>66</v>
      </c>
      <c r="B29" s="8"/>
      <c r="C29" s="9" t="s">
        <v>64</v>
      </c>
      <c r="D29" s="10">
        <v>44671</v>
      </c>
      <c r="E29" s="8" t="s">
        <v>171</v>
      </c>
      <c r="F29" s="8" t="s">
        <v>18</v>
      </c>
      <c r="G29" s="8" t="s">
        <v>172</v>
      </c>
      <c r="H29" s="14">
        <v>1050000</v>
      </c>
      <c r="I29" s="10">
        <v>44681</v>
      </c>
      <c r="J29" s="8"/>
    </row>
    <row r="30" spans="1:11" x14ac:dyDescent="0.25">
      <c r="A30" s="8" t="s">
        <v>66</v>
      </c>
      <c r="B30" s="8"/>
      <c r="C30" s="9" t="s">
        <v>65</v>
      </c>
      <c r="D30" s="10">
        <v>44616</v>
      </c>
      <c r="E30" s="8" t="s">
        <v>214</v>
      </c>
      <c r="F30" s="8" t="s">
        <v>62</v>
      </c>
      <c r="G30" s="8" t="s">
        <v>170</v>
      </c>
      <c r="H30" s="14">
        <v>1820000</v>
      </c>
      <c r="I30" s="10">
        <v>44648</v>
      </c>
      <c r="J30" s="8"/>
    </row>
    <row r="31" spans="1:11" x14ac:dyDescent="0.25">
      <c r="A31" s="8" t="s">
        <v>173</v>
      </c>
      <c r="B31" s="8"/>
      <c r="C31" s="8" t="s">
        <v>174</v>
      </c>
      <c r="D31" s="10">
        <v>44680</v>
      </c>
      <c r="E31" s="10" t="s">
        <v>73</v>
      </c>
      <c r="F31" s="8" t="s">
        <v>62</v>
      </c>
      <c r="G31" s="8" t="s">
        <v>175</v>
      </c>
      <c r="H31" s="14">
        <v>1143000</v>
      </c>
      <c r="I31" s="8" t="s">
        <v>179</v>
      </c>
      <c r="J31" s="8"/>
    </row>
    <row r="32" spans="1:11" x14ac:dyDescent="0.25">
      <c r="A32" s="8" t="s">
        <v>66</v>
      </c>
      <c r="B32" s="8"/>
      <c r="C32" s="9" t="s">
        <v>67</v>
      </c>
      <c r="D32" s="10">
        <v>44683</v>
      </c>
      <c r="E32" s="8" t="s">
        <v>214</v>
      </c>
      <c r="F32" s="8" t="s">
        <v>62</v>
      </c>
      <c r="G32" s="8" t="s">
        <v>68</v>
      </c>
      <c r="H32" s="14">
        <v>1980000</v>
      </c>
      <c r="I32" s="10">
        <v>44712</v>
      </c>
      <c r="J32" s="8"/>
    </row>
    <row r="33" spans="1:10" x14ac:dyDescent="0.25">
      <c r="A33" s="8" t="s">
        <v>158</v>
      </c>
      <c r="B33" s="8"/>
      <c r="C33" s="9" t="s">
        <v>69</v>
      </c>
      <c r="D33" s="10">
        <v>44671</v>
      </c>
      <c r="E33" s="10" t="s">
        <v>213</v>
      </c>
      <c r="F33" s="8" t="s">
        <v>18</v>
      </c>
      <c r="G33" s="8" t="s">
        <v>177</v>
      </c>
      <c r="H33" s="14">
        <v>2550000</v>
      </c>
      <c r="I33" s="8" t="s">
        <v>291</v>
      </c>
      <c r="J33" s="8"/>
    </row>
    <row r="34" spans="1:10" x14ac:dyDescent="0.25">
      <c r="A34" s="8" t="s">
        <v>66</v>
      </c>
      <c r="B34" s="8"/>
      <c r="C34" s="9" t="s">
        <v>72</v>
      </c>
      <c r="D34" s="10">
        <v>44684</v>
      </c>
      <c r="E34" s="8" t="s">
        <v>70</v>
      </c>
      <c r="F34" s="8" t="s">
        <v>71</v>
      </c>
      <c r="G34" s="8" t="s">
        <v>176</v>
      </c>
      <c r="H34" s="14">
        <v>1500000</v>
      </c>
      <c r="I34" s="8"/>
      <c r="J34" s="8"/>
    </row>
    <row r="35" spans="1:10" x14ac:dyDescent="0.25">
      <c r="A35" s="8" t="s">
        <v>140</v>
      </c>
      <c r="B35" s="8"/>
      <c r="C35" s="9" t="s">
        <v>74</v>
      </c>
      <c r="D35" s="10">
        <v>44691</v>
      </c>
      <c r="E35" s="8" t="s">
        <v>75</v>
      </c>
      <c r="F35" s="8" t="s">
        <v>22</v>
      </c>
      <c r="G35" s="8" t="s">
        <v>76</v>
      </c>
      <c r="H35" s="14">
        <v>1050000</v>
      </c>
      <c r="I35" s="8" t="s">
        <v>292</v>
      </c>
      <c r="J35" s="8"/>
    </row>
    <row r="36" spans="1:10" x14ac:dyDescent="0.25">
      <c r="A36" s="8" t="s">
        <v>140</v>
      </c>
      <c r="B36" s="8"/>
      <c r="C36" s="9" t="s">
        <v>77</v>
      </c>
      <c r="D36" s="10">
        <v>44652</v>
      </c>
      <c r="E36" s="8" t="s">
        <v>75</v>
      </c>
      <c r="F36" s="8" t="s">
        <v>22</v>
      </c>
      <c r="G36" s="8" t="s">
        <v>76</v>
      </c>
      <c r="H36" s="14">
        <v>1050000</v>
      </c>
      <c r="I36" s="8" t="s">
        <v>180</v>
      </c>
      <c r="J36" s="8"/>
    </row>
    <row r="37" spans="1:10" x14ac:dyDescent="0.25">
      <c r="A37" s="8" t="s">
        <v>167</v>
      </c>
      <c r="B37" s="8"/>
      <c r="C37" s="9" t="s">
        <v>78</v>
      </c>
      <c r="D37" s="10">
        <v>44707</v>
      </c>
      <c r="E37" s="8" t="s">
        <v>40</v>
      </c>
      <c r="F37" s="8" t="s">
        <v>18</v>
      </c>
      <c r="G37" s="8" t="s">
        <v>228</v>
      </c>
      <c r="H37" s="14">
        <v>1680000</v>
      </c>
      <c r="I37" s="16" t="s">
        <v>79</v>
      </c>
      <c r="J37" s="8"/>
    </row>
    <row r="38" spans="1:10" x14ac:dyDescent="0.25">
      <c r="A38" s="8" t="s">
        <v>237</v>
      </c>
      <c r="B38" s="8"/>
      <c r="C38" s="8" t="s">
        <v>182</v>
      </c>
      <c r="D38" s="10">
        <v>44693</v>
      </c>
      <c r="E38" s="10" t="s">
        <v>183</v>
      </c>
      <c r="F38" s="8" t="s">
        <v>22</v>
      </c>
      <c r="G38" s="8" t="s">
        <v>184</v>
      </c>
      <c r="H38" s="14">
        <v>1286560</v>
      </c>
      <c r="I38" s="8" t="s">
        <v>280</v>
      </c>
      <c r="J38" s="8"/>
    </row>
    <row r="39" spans="1:10" x14ac:dyDescent="0.25">
      <c r="A39" s="8" t="s">
        <v>140</v>
      </c>
      <c r="B39" s="8"/>
      <c r="C39" s="9" t="s">
        <v>80</v>
      </c>
      <c r="D39" s="10">
        <v>44706</v>
      </c>
      <c r="E39" s="8" t="s">
        <v>81</v>
      </c>
      <c r="F39" s="8" t="s">
        <v>18</v>
      </c>
      <c r="G39" s="8" t="s">
        <v>181</v>
      </c>
      <c r="H39" s="14">
        <v>2896000</v>
      </c>
      <c r="I39" s="10">
        <v>44706</v>
      </c>
      <c r="J39" s="8"/>
    </row>
    <row r="40" spans="1:10" x14ac:dyDescent="0.25">
      <c r="A40" s="8" t="s">
        <v>173</v>
      </c>
      <c r="B40" s="8"/>
      <c r="C40" s="9" t="s">
        <v>85</v>
      </c>
      <c r="D40" s="10">
        <v>44706</v>
      </c>
      <c r="E40" s="8" t="s">
        <v>86</v>
      </c>
      <c r="F40" s="8" t="s">
        <v>18</v>
      </c>
      <c r="G40" s="8" t="s">
        <v>186</v>
      </c>
      <c r="H40" s="14">
        <v>1000000</v>
      </c>
      <c r="I40" s="8" t="s">
        <v>87</v>
      </c>
      <c r="J40" s="8"/>
    </row>
    <row r="41" spans="1:10" x14ac:dyDescent="0.25">
      <c r="A41" s="8" t="s">
        <v>140</v>
      </c>
      <c r="B41" s="8"/>
      <c r="C41" s="9" t="s">
        <v>82</v>
      </c>
      <c r="D41" s="10">
        <v>44652</v>
      </c>
      <c r="E41" s="8" t="s">
        <v>25</v>
      </c>
      <c r="F41" s="8" t="s">
        <v>18</v>
      </c>
      <c r="G41" s="8" t="s">
        <v>185</v>
      </c>
      <c r="H41" s="14">
        <v>2934000</v>
      </c>
      <c r="I41" s="8" t="s">
        <v>293</v>
      </c>
      <c r="J41" s="8"/>
    </row>
    <row r="42" spans="1:10" x14ac:dyDescent="0.25">
      <c r="A42" s="8" t="s">
        <v>56</v>
      </c>
      <c r="B42" s="8"/>
      <c r="C42" s="8" t="s">
        <v>238</v>
      </c>
      <c r="D42" s="10">
        <v>44701</v>
      </c>
      <c r="E42" s="8" t="s">
        <v>118</v>
      </c>
      <c r="F42" s="8" t="s">
        <v>239</v>
      </c>
      <c r="G42" s="8" t="s">
        <v>240</v>
      </c>
      <c r="H42" s="14">
        <v>1736597</v>
      </c>
      <c r="I42" s="8" t="s">
        <v>294</v>
      </c>
      <c r="J42" s="8" t="s">
        <v>225</v>
      </c>
    </row>
    <row r="43" spans="1:10" x14ac:dyDescent="0.25">
      <c r="A43" s="8" t="s">
        <v>66</v>
      </c>
      <c r="B43" s="8"/>
      <c r="C43" s="9" t="s">
        <v>83</v>
      </c>
      <c r="D43" s="10">
        <v>44674</v>
      </c>
      <c r="E43" s="8" t="s">
        <v>84</v>
      </c>
      <c r="F43" s="8" t="s">
        <v>18</v>
      </c>
      <c r="G43" s="8" t="s">
        <v>187</v>
      </c>
      <c r="H43" s="14">
        <v>1325000</v>
      </c>
      <c r="I43" s="10">
        <v>44800</v>
      </c>
      <c r="J43" s="8"/>
    </row>
    <row r="44" spans="1:10" x14ac:dyDescent="0.25">
      <c r="A44" s="8" t="s">
        <v>20</v>
      </c>
      <c r="B44" s="8"/>
      <c r="C44" s="8" t="s">
        <v>258</v>
      </c>
      <c r="D44" s="10">
        <v>44566</v>
      </c>
      <c r="E44" s="8" t="s">
        <v>259</v>
      </c>
      <c r="F44" s="8" t="s">
        <v>156</v>
      </c>
      <c r="G44" s="8" t="s">
        <v>260</v>
      </c>
      <c r="H44" s="14">
        <f>12*90000</f>
        <v>1080000</v>
      </c>
      <c r="I44" s="8" t="s">
        <v>295</v>
      </c>
      <c r="J44" s="8"/>
    </row>
    <row r="45" spans="1:10" x14ac:dyDescent="0.25">
      <c r="A45" s="8" t="s">
        <v>66</v>
      </c>
      <c r="B45" s="8"/>
      <c r="C45" s="9" t="s">
        <v>126</v>
      </c>
      <c r="D45" s="10">
        <v>44732</v>
      </c>
      <c r="E45" s="8" t="s">
        <v>242</v>
      </c>
      <c r="F45" s="8" t="s">
        <v>18</v>
      </c>
      <c r="G45" s="8" t="s">
        <v>19</v>
      </c>
      <c r="H45" s="14">
        <f>2*600000</f>
        <v>1200000</v>
      </c>
      <c r="I45" s="10" t="s">
        <v>243</v>
      </c>
      <c r="J45" s="8"/>
    </row>
    <row r="46" spans="1:10" x14ac:dyDescent="0.25">
      <c r="A46" s="8" t="s">
        <v>66</v>
      </c>
      <c r="B46" s="8"/>
      <c r="C46" s="9" t="s">
        <v>98</v>
      </c>
      <c r="D46" s="10">
        <v>44736</v>
      </c>
      <c r="E46" s="10" t="s">
        <v>143</v>
      </c>
      <c r="F46" s="8" t="s">
        <v>18</v>
      </c>
      <c r="G46" s="8" t="s">
        <v>99</v>
      </c>
      <c r="H46" s="14">
        <v>3483333</v>
      </c>
      <c r="I46" s="8" t="s">
        <v>100</v>
      </c>
      <c r="J46" s="8"/>
    </row>
    <row r="47" spans="1:10" x14ac:dyDescent="0.25">
      <c r="A47" s="8" t="s">
        <v>173</v>
      </c>
      <c r="B47" s="8"/>
      <c r="C47" s="9" t="s">
        <v>102</v>
      </c>
      <c r="D47" s="10">
        <v>44720</v>
      </c>
      <c r="E47" s="8" t="s">
        <v>103</v>
      </c>
      <c r="F47" s="8" t="s">
        <v>104</v>
      </c>
      <c r="G47" s="8" t="s">
        <v>105</v>
      </c>
      <c r="H47" s="14">
        <v>4093750</v>
      </c>
      <c r="I47" s="8" t="s">
        <v>106</v>
      </c>
      <c r="J47" s="8"/>
    </row>
    <row r="48" spans="1:10" x14ac:dyDescent="0.25">
      <c r="A48" s="8" t="s">
        <v>66</v>
      </c>
      <c r="B48" s="8"/>
      <c r="C48" s="9" t="s">
        <v>92</v>
      </c>
      <c r="D48" s="10">
        <v>44740</v>
      </c>
      <c r="E48" s="8" t="s">
        <v>93</v>
      </c>
      <c r="F48" s="8" t="s">
        <v>11</v>
      </c>
      <c r="G48" s="8" t="s">
        <v>188</v>
      </c>
      <c r="H48" s="14">
        <v>3500000</v>
      </c>
      <c r="I48" s="10">
        <v>44740</v>
      </c>
      <c r="J48" s="8"/>
    </row>
    <row r="49" spans="1:10" x14ac:dyDescent="0.25">
      <c r="A49" s="8" t="s">
        <v>66</v>
      </c>
      <c r="B49" s="8"/>
      <c r="C49" s="8" t="s">
        <v>189</v>
      </c>
      <c r="D49" s="10">
        <v>44728</v>
      </c>
      <c r="E49" s="10" t="s">
        <v>196</v>
      </c>
      <c r="F49" s="8" t="s">
        <v>22</v>
      </c>
      <c r="G49" s="8" t="s">
        <v>190</v>
      </c>
      <c r="H49" s="14">
        <v>7552000</v>
      </c>
      <c r="I49" s="10">
        <v>44734</v>
      </c>
      <c r="J49" s="8"/>
    </row>
    <row r="50" spans="1:10" x14ac:dyDescent="0.25">
      <c r="A50" s="8" t="s">
        <v>140</v>
      </c>
      <c r="B50" s="8"/>
      <c r="C50" s="9" t="s">
        <v>113</v>
      </c>
      <c r="D50" s="10">
        <v>44754</v>
      </c>
      <c r="E50" s="8" t="s">
        <v>191</v>
      </c>
      <c r="F50" s="8" t="s">
        <v>62</v>
      </c>
      <c r="G50" s="8" t="s">
        <v>192</v>
      </c>
      <c r="H50" s="14">
        <f>2000000/1.27</f>
        <v>1574803.1496062991</v>
      </c>
      <c r="I50" s="8" t="s">
        <v>193</v>
      </c>
      <c r="J50" s="8"/>
    </row>
    <row r="51" spans="1:10" x14ac:dyDescent="0.25">
      <c r="A51" s="8" t="s">
        <v>91</v>
      </c>
      <c r="B51" s="8"/>
      <c r="C51" s="9" t="s">
        <v>88</v>
      </c>
      <c r="D51" s="10">
        <v>44643</v>
      </c>
      <c r="E51" s="8" t="s">
        <v>89</v>
      </c>
      <c r="F51" s="8" t="s">
        <v>22</v>
      </c>
      <c r="G51" s="8" t="s">
        <v>194</v>
      </c>
      <c r="H51" s="14">
        <v>1081000</v>
      </c>
      <c r="I51" s="8" t="s">
        <v>90</v>
      </c>
      <c r="J51" s="8"/>
    </row>
    <row r="52" spans="1:10" x14ac:dyDescent="0.25">
      <c r="A52" s="8" t="s">
        <v>20</v>
      </c>
      <c r="B52" s="8"/>
      <c r="C52" s="9" t="s">
        <v>261</v>
      </c>
      <c r="D52" s="10">
        <v>44344</v>
      </c>
      <c r="E52" s="8" t="s">
        <v>107</v>
      </c>
      <c r="F52" s="8" t="s">
        <v>262</v>
      </c>
      <c r="G52" s="8" t="s">
        <v>252</v>
      </c>
      <c r="H52" s="14">
        <v>1764780</v>
      </c>
      <c r="I52" s="8" t="s">
        <v>263</v>
      </c>
      <c r="J52" s="8" t="s">
        <v>264</v>
      </c>
    </row>
    <row r="53" spans="1:10" x14ac:dyDescent="0.25">
      <c r="A53" s="8" t="s">
        <v>140</v>
      </c>
      <c r="B53" s="8" t="s">
        <v>63</v>
      </c>
      <c r="C53" s="9" t="s">
        <v>108</v>
      </c>
      <c r="D53" s="10">
        <v>44775</v>
      </c>
      <c r="E53" s="8" t="s">
        <v>109</v>
      </c>
      <c r="F53" s="8" t="s">
        <v>110</v>
      </c>
      <c r="G53" s="8" t="s">
        <v>111</v>
      </c>
      <c r="H53" s="14">
        <f>180000*12</f>
        <v>2160000</v>
      </c>
      <c r="I53" s="8" t="s">
        <v>112</v>
      </c>
      <c r="J53" s="8"/>
    </row>
    <row r="54" spans="1:10" x14ac:dyDescent="0.25">
      <c r="A54" s="8" t="s">
        <v>154</v>
      </c>
      <c r="B54" s="8"/>
      <c r="C54" s="9" t="s">
        <v>114</v>
      </c>
      <c r="D54" s="10">
        <v>44771</v>
      </c>
      <c r="E54" s="8" t="s">
        <v>115</v>
      </c>
      <c r="F54" s="8" t="s">
        <v>18</v>
      </c>
      <c r="G54" s="8" t="s">
        <v>116</v>
      </c>
      <c r="H54" s="14">
        <f>4810000+680000+290000</f>
        <v>5780000</v>
      </c>
      <c r="I54" s="8" t="s">
        <v>195</v>
      </c>
      <c r="J54" s="8"/>
    </row>
    <row r="55" spans="1:10" x14ac:dyDescent="0.25">
      <c r="A55" s="8" t="s">
        <v>173</v>
      </c>
      <c r="B55" s="8"/>
      <c r="C55" s="9" t="s">
        <v>117</v>
      </c>
      <c r="D55" s="10">
        <v>44652</v>
      </c>
      <c r="E55" s="8" t="s">
        <v>25</v>
      </c>
      <c r="F55" s="8" t="s">
        <v>18</v>
      </c>
      <c r="G55" s="8" t="s">
        <v>197</v>
      </c>
      <c r="H55" s="14">
        <v>3340000</v>
      </c>
      <c r="I55" s="8" t="s">
        <v>243</v>
      </c>
      <c r="J55" s="8"/>
    </row>
    <row r="56" spans="1:10" x14ac:dyDescent="0.25">
      <c r="A56" s="8" t="s">
        <v>140</v>
      </c>
      <c r="B56" s="8"/>
      <c r="C56" s="8" t="s">
        <v>198</v>
      </c>
      <c r="D56" s="10">
        <v>44805</v>
      </c>
      <c r="E56" s="10" t="s">
        <v>199</v>
      </c>
      <c r="F56" s="8" t="s">
        <v>62</v>
      </c>
      <c r="G56" s="8" t="s">
        <v>298</v>
      </c>
      <c r="H56" s="14">
        <v>1200000</v>
      </c>
      <c r="I56" s="8" t="s">
        <v>296</v>
      </c>
      <c r="J56" s="8"/>
    </row>
    <row r="57" spans="1:10" x14ac:dyDescent="0.25">
      <c r="A57" s="8" t="s">
        <v>66</v>
      </c>
      <c r="B57" s="8"/>
      <c r="C57" s="9" t="s">
        <v>151</v>
      </c>
      <c r="D57" s="10">
        <v>44827</v>
      </c>
      <c r="E57" s="8" t="s">
        <v>152</v>
      </c>
      <c r="F57" s="8" t="s">
        <v>18</v>
      </c>
      <c r="G57" s="8" t="s">
        <v>153</v>
      </c>
      <c r="H57" s="14">
        <f>860000+185000</f>
        <v>1045000</v>
      </c>
      <c r="I57" s="10">
        <v>44847</v>
      </c>
      <c r="J57" s="8"/>
    </row>
    <row r="58" spans="1:10" x14ac:dyDescent="0.25">
      <c r="A58" s="8" t="s">
        <v>66</v>
      </c>
      <c r="B58" s="8" t="s">
        <v>63</v>
      </c>
      <c r="C58" s="9" t="s">
        <v>128</v>
      </c>
      <c r="D58" s="10">
        <v>44788</v>
      </c>
      <c r="E58" s="8" t="s">
        <v>129</v>
      </c>
      <c r="F58" s="8" t="s">
        <v>130</v>
      </c>
      <c r="G58" s="8" t="s">
        <v>131</v>
      </c>
      <c r="H58" s="14">
        <v>1360000</v>
      </c>
      <c r="I58" s="10" t="s">
        <v>201</v>
      </c>
      <c r="J58" s="8"/>
    </row>
    <row r="59" spans="1:10" x14ac:dyDescent="0.25">
      <c r="A59" s="8" t="s">
        <v>66</v>
      </c>
      <c r="B59" s="8"/>
      <c r="C59" s="9" t="s">
        <v>119</v>
      </c>
      <c r="D59" s="10">
        <v>44697</v>
      </c>
      <c r="E59" s="8" t="s">
        <v>120</v>
      </c>
      <c r="F59" s="8" t="s">
        <v>18</v>
      </c>
      <c r="G59" s="8" t="s">
        <v>200</v>
      </c>
      <c r="H59" s="14">
        <v>1500000</v>
      </c>
      <c r="I59" s="10">
        <v>44799</v>
      </c>
      <c r="J59" s="8"/>
    </row>
    <row r="60" spans="1:10" x14ac:dyDescent="0.25">
      <c r="A60" s="8" t="s">
        <v>241</v>
      </c>
      <c r="B60" s="8"/>
      <c r="C60" s="9" t="s">
        <v>127</v>
      </c>
      <c r="D60" s="10">
        <v>44804</v>
      </c>
      <c r="E60" s="8" t="s">
        <v>242</v>
      </c>
      <c r="F60" s="8" t="s">
        <v>18</v>
      </c>
      <c r="G60" s="8" t="s">
        <v>19</v>
      </c>
      <c r="H60" s="14">
        <f>2*650000</f>
        <v>1300000</v>
      </c>
      <c r="I60" s="10" t="s">
        <v>244</v>
      </c>
      <c r="J60" s="8"/>
    </row>
    <row r="61" spans="1:10" x14ac:dyDescent="0.25">
      <c r="A61" s="8" t="s">
        <v>140</v>
      </c>
      <c r="B61" s="8"/>
      <c r="C61" s="9" t="s">
        <v>135</v>
      </c>
      <c r="D61" s="10">
        <v>44795</v>
      </c>
      <c r="E61" s="8" t="s">
        <v>136</v>
      </c>
      <c r="F61" s="8" t="s">
        <v>22</v>
      </c>
      <c r="G61" s="8" t="s">
        <v>137</v>
      </c>
      <c r="H61" s="14">
        <f>3*700000</f>
        <v>2100000</v>
      </c>
      <c r="I61" s="10" t="s">
        <v>297</v>
      </c>
      <c r="J61" s="8"/>
    </row>
    <row r="62" spans="1:10" x14ac:dyDescent="0.25">
      <c r="A62" s="8" t="s">
        <v>140</v>
      </c>
      <c r="B62" s="8"/>
      <c r="C62" s="9" t="s">
        <v>132</v>
      </c>
      <c r="D62" s="10">
        <v>44826</v>
      </c>
      <c r="E62" s="8" t="s">
        <v>133</v>
      </c>
      <c r="F62" s="8" t="s">
        <v>18</v>
      </c>
      <c r="G62" s="8" t="s">
        <v>134</v>
      </c>
      <c r="H62" s="14">
        <f>4*540000</f>
        <v>2160000</v>
      </c>
      <c r="I62" s="10" t="s">
        <v>138</v>
      </c>
      <c r="J62" s="8"/>
    </row>
    <row r="63" spans="1:10" x14ac:dyDescent="0.25">
      <c r="A63" s="8" t="s">
        <v>140</v>
      </c>
      <c r="B63" s="8"/>
      <c r="C63" s="9" t="s">
        <v>139</v>
      </c>
      <c r="D63" s="10">
        <v>44826</v>
      </c>
      <c r="E63" s="8" t="s">
        <v>125</v>
      </c>
      <c r="F63" s="8" t="s">
        <v>104</v>
      </c>
      <c r="G63" s="8" t="s">
        <v>202</v>
      </c>
      <c r="H63" s="14">
        <f>2983929/1.27</f>
        <v>2349550.3937007873</v>
      </c>
      <c r="I63" s="10" t="s">
        <v>141</v>
      </c>
      <c r="J63" s="8"/>
    </row>
    <row r="64" spans="1:10" x14ac:dyDescent="0.25">
      <c r="A64" s="8" t="s">
        <v>66</v>
      </c>
      <c r="B64" s="8"/>
      <c r="C64" s="9" t="s">
        <v>121</v>
      </c>
      <c r="D64" s="10">
        <v>44804</v>
      </c>
      <c r="E64" s="8" t="s">
        <v>122</v>
      </c>
      <c r="F64" s="8" t="s">
        <v>18</v>
      </c>
      <c r="G64" s="8" t="s">
        <v>123</v>
      </c>
      <c r="H64" s="14">
        <v>1100000</v>
      </c>
      <c r="I64" s="8" t="s">
        <v>124</v>
      </c>
      <c r="J64" s="8"/>
    </row>
    <row r="65" spans="1:10" x14ac:dyDescent="0.25">
      <c r="A65" s="8" t="s">
        <v>140</v>
      </c>
      <c r="B65" s="8" t="s">
        <v>169</v>
      </c>
      <c r="C65" s="9" t="s">
        <v>142</v>
      </c>
      <c r="D65" s="10">
        <v>44818</v>
      </c>
      <c r="E65" s="8" t="s">
        <v>47</v>
      </c>
      <c r="F65" s="8" t="s">
        <v>59</v>
      </c>
      <c r="G65" s="8" t="s">
        <v>231</v>
      </c>
      <c r="H65" s="14">
        <v>1500000</v>
      </c>
      <c r="I65" s="10" t="s">
        <v>232</v>
      </c>
      <c r="J65" s="8"/>
    </row>
    <row r="66" spans="1:10" x14ac:dyDescent="0.25">
      <c r="A66" s="8" t="s">
        <v>66</v>
      </c>
      <c r="B66" s="8" t="s">
        <v>147</v>
      </c>
      <c r="C66" s="9" t="s">
        <v>144</v>
      </c>
      <c r="D66" s="10" t="s">
        <v>150</v>
      </c>
      <c r="E66" s="8" t="s">
        <v>214</v>
      </c>
      <c r="F66" s="8" t="s">
        <v>62</v>
      </c>
      <c r="G66" s="8" t="s">
        <v>203</v>
      </c>
      <c r="H66" s="14">
        <v>10000000</v>
      </c>
      <c r="I66" s="8"/>
      <c r="J66" s="8"/>
    </row>
    <row r="67" spans="1:10" x14ac:dyDescent="0.25">
      <c r="A67" s="8" t="s">
        <v>66</v>
      </c>
      <c r="B67" s="8"/>
      <c r="C67" s="9" t="s">
        <v>145</v>
      </c>
      <c r="D67" s="10">
        <v>44902</v>
      </c>
      <c r="E67" s="8" t="s">
        <v>146</v>
      </c>
      <c r="F67" s="8" t="s">
        <v>104</v>
      </c>
      <c r="G67" s="8" t="s">
        <v>208</v>
      </c>
      <c r="H67" s="14">
        <v>1340500</v>
      </c>
      <c r="I67" s="10" t="s">
        <v>149</v>
      </c>
      <c r="J67" s="8"/>
    </row>
    <row r="68" spans="1:10" x14ac:dyDescent="0.25">
      <c r="A68" s="8" t="s">
        <v>140</v>
      </c>
      <c r="B68" s="8"/>
      <c r="C68" s="9" t="s">
        <v>148</v>
      </c>
      <c r="D68" s="10">
        <v>44903</v>
      </c>
      <c r="E68" s="8" t="s">
        <v>109</v>
      </c>
      <c r="F68" s="8" t="s">
        <v>18</v>
      </c>
      <c r="G68" s="8" t="s">
        <v>204</v>
      </c>
      <c r="H68" s="14">
        <v>1574800</v>
      </c>
      <c r="I68" s="10">
        <v>44905</v>
      </c>
      <c r="J68" s="8"/>
    </row>
    <row r="69" spans="1:10" x14ac:dyDescent="0.25">
      <c r="A69" s="8" t="s">
        <v>56</v>
      </c>
      <c r="B69" s="8"/>
      <c r="C69" s="8" t="s">
        <v>205</v>
      </c>
      <c r="D69" s="10">
        <v>44837</v>
      </c>
      <c r="E69" s="10" t="s">
        <v>206</v>
      </c>
      <c r="F69" s="8" t="s">
        <v>156</v>
      </c>
      <c r="G69" s="8" t="s">
        <v>299</v>
      </c>
      <c r="H69" s="14">
        <v>1000000</v>
      </c>
      <c r="I69" s="8" t="s">
        <v>207</v>
      </c>
      <c r="J69" s="8"/>
    </row>
    <row r="70" spans="1:10" x14ac:dyDescent="0.25">
      <c r="A70" s="8" t="s">
        <v>56</v>
      </c>
      <c r="B70" s="8"/>
      <c r="C70" s="8"/>
      <c r="D70" s="8"/>
      <c r="E70" s="8" t="s">
        <v>41</v>
      </c>
      <c r="F70" s="8"/>
      <c r="G70" s="8" t="s">
        <v>245</v>
      </c>
      <c r="H70" s="14">
        <v>7630930</v>
      </c>
      <c r="I70" s="8" t="s">
        <v>246</v>
      </c>
      <c r="J70" s="8" t="s">
        <v>225</v>
      </c>
    </row>
    <row r="71" spans="1:10" x14ac:dyDescent="0.25">
      <c r="A71" s="8" t="s">
        <v>45</v>
      </c>
      <c r="B71" s="8"/>
      <c r="C71" s="8"/>
      <c r="D71" s="8"/>
      <c r="E71" s="8" t="s">
        <v>101</v>
      </c>
      <c r="F71" s="8"/>
      <c r="G71" s="8" t="s">
        <v>253</v>
      </c>
      <c r="H71" s="14">
        <v>2609480</v>
      </c>
      <c r="I71" s="8"/>
      <c r="J71" s="8" t="s">
        <v>225</v>
      </c>
    </row>
    <row r="72" spans="1:10" x14ac:dyDescent="0.25">
      <c r="A72" s="8" t="s">
        <v>268</v>
      </c>
      <c r="B72" s="8"/>
      <c r="C72" s="8"/>
      <c r="D72" s="8"/>
      <c r="E72" s="8" t="s">
        <v>13</v>
      </c>
      <c r="F72" s="8"/>
      <c r="G72" s="8" t="s">
        <v>14</v>
      </c>
      <c r="H72" s="14">
        <v>10536563</v>
      </c>
      <c r="I72" s="8"/>
      <c r="J72" s="8" t="s">
        <v>225</v>
      </c>
    </row>
    <row r="73" spans="1:10" x14ac:dyDescent="0.25">
      <c r="A73" s="8" t="s">
        <v>272</v>
      </c>
      <c r="B73" s="8"/>
      <c r="C73" s="8"/>
      <c r="D73" s="8"/>
      <c r="E73" s="10" t="s">
        <v>269</v>
      </c>
      <c r="F73" s="8"/>
      <c r="G73" s="8" t="s">
        <v>14</v>
      </c>
      <c r="H73" s="14">
        <v>2075173</v>
      </c>
      <c r="I73" s="8"/>
      <c r="J73" s="8" t="s">
        <v>225</v>
      </c>
    </row>
    <row r="74" spans="1:10" x14ac:dyDescent="0.25">
      <c r="A74" s="8" t="s">
        <v>271</v>
      </c>
      <c r="B74" s="8"/>
      <c r="C74" s="8"/>
      <c r="D74" s="8"/>
      <c r="E74" s="10" t="s">
        <v>270</v>
      </c>
      <c r="F74" s="8"/>
      <c r="G74" s="8" t="s">
        <v>14</v>
      </c>
      <c r="H74" s="14">
        <v>1831912</v>
      </c>
      <c r="I74" s="8"/>
      <c r="J74" s="8" t="s">
        <v>225</v>
      </c>
    </row>
    <row r="75" spans="1:10" x14ac:dyDescent="0.25">
      <c r="A75" s="8" t="s">
        <v>20</v>
      </c>
      <c r="B75" s="8"/>
      <c r="C75" s="8"/>
      <c r="D75" s="8"/>
      <c r="E75" s="8" t="s">
        <v>13</v>
      </c>
      <c r="F75" s="8"/>
      <c r="G75" s="8" t="s">
        <v>15</v>
      </c>
      <c r="H75" s="14">
        <v>7417632</v>
      </c>
      <c r="I75" s="8"/>
      <c r="J75" s="8" t="s">
        <v>225</v>
      </c>
    </row>
    <row r="76" spans="1:10" x14ac:dyDescent="0.25">
      <c r="A76" s="8" t="s">
        <v>140</v>
      </c>
      <c r="B76" s="8"/>
      <c r="C76" s="8"/>
      <c r="D76" s="8"/>
      <c r="E76" s="8" t="s">
        <v>265</v>
      </c>
      <c r="F76" s="8"/>
      <c r="G76" s="8" t="s">
        <v>16</v>
      </c>
      <c r="H76" s="14">
        <v>27407151</v>
      </c>
      <c r="I76" s="8"/>
      <c r="J76" s="8" t="s">
        <v>225</v>
      </c>
    </row>
    <row r="77" spans="1:10" x14ac:dyDescent="0.25">
      <c r="A77" s="8" t="s">
        <v>267</v>
      </c>
      <c r="B77" s="8"/>
      <c r="C77" s="8"/>
      <c r="D77" s="8"/>
      <c r="E77" s="8" t="s">
        <v>26</v>
      </c>
      <c r="F77" s="8"/>
      <c r="G77" s="8" t="s">
        <v>266</v>
      </c>
      <c r="H77" s="14">
        <v>1989427</v>
      </c>
      <c r="I77" s="8"/>
      <c r="J77" s="8" t="s">
        <v>225</v>
      </c>
    </row>
    <row r="78" spans="1:10" x14ac:dyDescent="0.25">
      <c r="A78" s="8" t="s">
        <v>20</v>
      </c>
      <c r="B78" s="8"/>
      <c r="C78" s="8"/>
      <c r="D78" s="8"/>
      <c r="E78" s="8" t="s">
        <v>57</v>
      </c>
      <c r="F78" s="8"/>
      <c r="G78" s="8" t="s">
        <v>209</v>
      </c>
      <c r="H78" s="14">
        <v>2483082</v>
      </c>
      <c r="I78" s="8"/>
      <c r="J78" s="8" t="s">
        <v>225</v>
      </c>
    </row>
    <row r="79" spans="1:10" x14ac:dyDescent="0.25">
      <c r="A79" s="8"/>
      <c r="B79" s="8"/>
      <c r="C79" s="8"/>
      <c r="D79" s="8"/>
      <c r="E79" s="8"/>
      <c r="F79" s="8"/>
      <c r="G79" s="8"/>
      <c r="H79" s="20"/>
      <c r="I79" s="8"/>
      <c r="J79" s="8"/>
    </row>
    <row r="80" spans="1:10" x14ac:dyDescent="0.25">
      <c r="A80" s="8"/>
      <c r="B80" s="8"/>
      <c r="C80" s="8"/>
      <c r="D80" s="8"/>
      <c r="E80" s="8"/>
      <c r="F80" s="8"/>
      <c r="G80" s="8"/>
      <c r="H80" s="20"/>
      <c r="I80" s="8"/>
      <c r="J80" s="8"/>
    </row>
    <row r="81" spans="1:10" x14ac:dyDescent="0.25">
      <c r="A81" s="8"/>
      <c r="B81" s="8"/>
      <c r="C81" s="8"/>
      <c r="D81" s="8"/>
      <c r="E81" s="8"/>
      <c r="F81" s="8"/>
      <c r="G81" s="8"/>
      <c r="H81" s="20"/>
      <c r="I81" s="8"/>
      <c r="J81" s="8"/>
    </row>
    <row r="82" spans="1:10" x14ac:dyDescent="0.25">
      <c r="A82" s="8"/>
      <c r="B82" s="8"/>
      <c r="C82" s="8"/>
      <c r="D82" s="8"/>
      <c r="E82" s="8"/>
      <c r="F82" s="8"/>
      <c r="G82" s="8"/>
      <c r="H82" s="20"/>
      <c r="I82" s="8"/>
      <c r="J82" s="8"/>
    </row>
    <row r="83" spans="1:10" x14ac:dyDescent="0.25">
      <c r="A83" s="8"/>
      <c r="B83" s="8"/>
      <c r="C83" s="8"/>
      <c r="D83" s="8"/>
      <c r="E83" s="8"/>
      <c r="F83" s="8"/>
      <c r="G83" s="8"/>
      <c r="H83" s="20"/>
      <c r="I83" s="8"/>
      <c r="J83" s="8"/>
    </row>
    <row r="84" spans="1:10" x14ac:dyDescent="0.25">
      <c r="A84" s="8"/>
      <c r="B84" s="8"/>
      <c r="C84" s="8"/>
      <c r="D84" s="8"/>
      <c r="E84" s="8"/>
      <c r="F84" s="8"/>
      <c r="G84" s="8"/>
      <c r="H84" s="20"/>
      <c r="I84" s="8"/>
      <c r="J84" s="8"/>
    </row>
    <row r="85" spans="1:10" x14ac:dyDescent="0.25">
      <c r="A85" s="8"/>
      <c r="B85" s="8"/>
      <c r="C85" s="8"/>
      <c r="D85" s="8"/>
      <c r="E85" s="8"/>
      <c r="F85" s="8"/>
      <c r="G85" s="8"/>
      <c r="H85" s="20"/>
      <c r="I85" s="8"/>
      <c r="J85" s="8"/>
    </row>
    <row r="86" spans="1:10" x14ac:dyDescent="0.25">
      <c r="A86" s="8"/>
      <c r="B86" s="8"/>
      <c r="C86" s="8"/>
      <c r="D86" s="8"/>
      <c r="E86" s="8"/>
      <c r="F86" s="8"/>
      <c r="G86" s="8"/>
      <c r="H86" s="20"/>
      <c r="I86" s="8"/>
      <c r="J86" s="8"/>
    </row>
    <row r="87" spans="1:10" x14ac:dyDescent="0.25">
      <c r="A87" s="8"/>
      <c r="B87" s="8"/>
      <c r="C87" s="8"/>
      <c r="D87" s="8"/>
      <c r="E87" s="8"/>
      <c r="F87" s="8"/>
      <c r="G87" s="8"/>
      <c r="H87" s="20"/>
      <c r="I87" s="8"/>
      <c r="J87" s="8"/>
    </row>
    <row r="88" spans="1:10" x14ac:dyDescent="0.25">
      <c r="A88" s="8"/>
      <c r="B88" s="8"/>
      <c r="C88" s="8"/>
      <c r="D88" s="8"/>
      <c r="E88" s="8"/>
      <c r="F88" s="8"/>
      <c r="G88" s="8"/>
      <c r="H88" s="20"/>
      <c r="I88" s="8"/>
      <c r="J88" s="8"/>
    </row>
    <row r="89" spans="1:10" x14ac:dyDescent="0.25">
      <c r="A89" s="8"/>
      <c r="B89" s="8"/>
      <c r="C89" s="8"/>
      <c r="D89" s="8"/>
      <c r="E89" s="8"/>
      <c r="F89" s="8"/>
      <c r="G89" s="8"/>
      <c r="H89" s="20"/>
      <c r="I89" s="8"/>
      <c r="J89" s="8"/>
    </row>
    <row r="90" spans="1:10" x14ac:dyDescent="0.25">
      <c r="A90" s="8"/>
      <c r="B90" s="8"/>
      <c r="C90" s="8"/>
      <c r="D90" s="8"/>
      <c r="E90" s="8"/>
      <c r="F90" s="8"/>
      <c r="G90" s="8"/>
      <c r="H90" s="20"/>
      <c r="I90" s="8"/>
      <c r="J90" s="8"/>
    </row>
    <row r="91" spans="1:10" x14ac:dyDescent="0.25">
      <c r="A91" s="8"/>
      <c r="B91" s="8"/>
      <c r="C91" s="8"/>
      <c r="D91" s="8"/>
      <c r="E91" s="8"/>
      <c r="F91" s="8"/>
      <c r="G91" s="8"/>
      <c r="H91" s="20"/>
      <c r="I91" s="8"/>
      <c r="J91" s="8"/>
    </row>
    <row r="92" spans="1:10" x14ac:dyDescent="0.25">
      <c r="A92" s="8"/>
      <c r="B92" s="8"/>
      <c r="C92" s="8"/>
      <c r="D92" s="8"/>
      <c r="E92" s="8"/>
      <c r="F92" s="8"/>
      <c r="G92" s="8"/>
      <c r="H92" s="20"/>
      <c r="I92" s="8"/>
      <c r="J92" s="8"/>
    </row>
    <row r="93" spans="1:10" x14ac:dyDescent="0.25">
      <c r="A93" s="8"/>
      <c r="B93" s="8"/>
      <c r="C93" s="8"/>
      <c r="D93" s="8"/>
      <c r="E93" s="8"/>
      <c r="F93" s="8"/>
      <c r="G93" s="8"/>
      <c r="H93" s="20"/>
      <c r="I93" s="8"/>
      <c r="J93" s="8"/>
    </row>
    <row r="94" spans="1:10" x14ac:dyDescent="0.25">
      <c r="A94" s="8"/>
      <c r="B94" s="8"/>
      <c r="C94" s="8"/>
      <c r="D94" s="8"/>
      <c r="E94" s="8"/>
      <c r="F94" s="8"/>
      <c r="G94" s="8"/>
      <c r="H94" s="20"/>
      <c r="I94" s="8"/>
      <c r="J94" s="8"/>
    </row>
    <row r="95" spans="1:10" x14ac:dyDescent="0.25">
      <c r="A95" s="8"/>
      <c r="B95" s="8"/>
      <c r="C95" s="8"/>
      <c r="D95" s="8"/>
      <c r="E95" s="8"/>
      <c r="F95" s="8"/>
      <c r="G95" s="8"/>
      <c r="H95" s="20"/>
      <c r="I95" s="8"/>
      <c r="J95" s="8"/>
    </row>
    <row r="96" spans="1:10" x14ac:dyDescent="0.25">
      <c r="A96" s="8"/>
      <c r="B96" s="8"/>
      <c r="C96" s="8"/>
      <c r="D96" s="8"/>
      <c r="E96" s="8"/>
      <c r="F96" s="8"/>
      <c r="G96" s="8"/>
      <c r="H96" s="20"/>
      <c r="I96" s="8"/>
      <c r="J96" s="8"/>
    </row>
    <row r="97" spans="1:10" x14ac:dyDescent="0.25">
      <c r="A97" s="8"/>
      <c r="B97" s="8"/>
      <c r="C97" s="8"/>
      <c r="D97" s="8"/>
      <c r="E97" s="8"/>
      <c r="F97" s="8"/>
      <c r="G97" s="8"/>
      <c r="H97" s="11"/>
      <c r="I97" s="8"/>
      <c r="J97" s="8"/>
    </row>
    <row r="98" spans="1:10" x14ac:dyDescent="0.25">
      <c r="A98" s="8"/>
      <c r="B98" s="8"/>
      <c r="C98" s="8"/>
      <c r="D98" s="8"/>
      <c r="E98" s="8"/>
      <c r="F98" s="8"/>
      <c r="G98" s="8"/>
      <c r="H98" s="11"/>
      <c r="I98" s="8"/>
      <c r="J98" s="8"/>
    </row>
    <row r="99" spans="1:10" x14ac:dyDescent="0.25">
      <c r="A99" s="8"/>
      <c r="B99" s="8"/>
      <c r="C99" s="8"/>
      <c r="D99" s="8"/>
      <c r="E99" s="8"/>
      <c r="F99" s="8"/>
      <c r="G99" s="8"/>
      <c r="H99" s="11"/>
      <c r="I99" s="8"/>
      <c r="J99" s="8"/>
    </row>
    <row r="100" spans="1:10" x14ac:dyDescent="0.25">
      <c r="A100" s="8"/>
      <c r="B100" s="8"/>
      <c r="C100" s="8"/>
      <c r="D100" s="8"/>
      <c r="E100" s="8"/>
      <c r="F100" s="8"/>
      <c r="G100" s="8"/>
      <c r="H100" s="11"/>
      <c r="I100" s="8"/>
      <c r="J100" s="8"/>
    </row>
    <row r="101" spans="1:10" x14ac:dyDescent="0.25">
      <c r="A101" s="8"/>
      <c r="B101" s="8"/>
      <c r="C101" s="8"/>
      <c r="D101" s="8"/>
      <c r="E101" s="8"/>
      <c r="F101" s="8"/>
      <c r="G101" s="8"/>
      <c r="H101" s="11"/>
      <c r="I101" s="8"/>
      <c r="J101" s="8"/>
    </row>
    <row r="102" spans="1:10" x14ac:dyDescent="0.25">
      <c r="A102" s="8"/>
      <c r="B102" s="8"/>
      <c r="C102" s="8"/>
      <c r="D102" s="8"/>
      <c r="E102" s="8"/>
      <c r="F102" s="8"/>
      <c r="G102" s="8"/>
      <c r="H102" s="11"/>
      <c r="I102" s="8"/>
      <c r="J102" s="8"/>
    </row>
    <row r="103" spans="1:10" x14ac:dyDescent="0.25">
      <c r="A103" s="8"/>
      <c r="B103" s="8"/>
      <c r="C103" s="8"/>
      <c r="D103" s="8"/>
      <c r="E103" s="8"/>
      <c r="F103" s="8"/>
      <c r="G103" s="8"/>
      <c r="H103" s="11"/>
      <c r="I103" s="8"/>
      <c r="J103" s="8"/>
    </row>
    <row r="104" spans="1:10" x14ac:dyDescent="0.25">
      <c r="A104" s="8"/>
      <c r="B104" s="8"/>
      <c r="C104" s="8"/>
      <c r="D104" s="8"/>
      <c r="E104" s="8"/>
      <c r="F104" s="8"/>
      <c r="G104" s="8"/>
      <c r="H104" s="11"/>
      <c r="I104" s="8"/>
      <c r="J104" s="8"/>
    </row>
    <row r="105" spans="1:10" x14ac:dyDescent="0.25">
      <c r="A105" s="8"/>
      <c r="B105" s="8"/>
      <c r="C105" s="8"/>
      <c r="D105" s="8"/>
      <c r="E105" s="8"/>
      <c r="F105" s="8"/>
      <c r="G105" s="8"/>
      <c r="H105" s="11"/>
      <c r="I105" s="8"/>
      <c r="J105" s="8"/>
    </row>
    <row r="106" spans="1:10" x14ac:dyDescent="0.25">
      <c r="A106" s="8"/>
      <c r="B106" s="8"/>
      <c r="C106" s="8"/>
      <c r="D106" s="8"/>
      <c r="E106" s="8"/>
      <c r="F106" s="8"/>
      <c r="G106" s="8"/>
      <c r="H106" s="11"/>
      <c r="I106" s="8"/>
      <c r="J106" s="8"/>
    </row>
    <row r="107" spans="1:10" x14ac:dyDescent="0.25">
      <c r="A107" s="8"/>
      <c r="B107" s="8"/>
      <c r="C107" s="8"/>
      <c r="D107" s="8"/>
      <c r="E107" s="8"/>
      <c r="F107" s="8"/>
      <c r="G107" s="8"/>
      <c r="H107" s="11"/>
      <c r="I107" s="8"/>
      <c r="J107" s="8"/>
    </row>
    <row r="108" spans="1:10" x14ac:dyDescent="0.25">
      <c r="A108" s="8"/>
      <c r="B108" s="8"/>
      <c r="C108" s="8"/>
      <c r="D108" s="8"/>
      <c r="E108" s="8"/>
      <c r="F108" s="8"/>
      <c r="G108" s="8"/>
      <c r="H108" s="11"/>
      <c r="I108" s="8"/>
      <c r="J108" s="8"/>
    </row>
    <row r="109" spans="1:10" x14ac:dyDescent="0.25">
      <c r="A109" s="8"/>
      <c r="B109" s="8"/>
      <c r="C109" s="8"/>
      <c r="D109" s="8"/>
      <c r="E109" s="8"/>
      <c r="F109" s="8"/>
      <c r="G109" s="8"/>
      <c r="H109" s="11"/>
      <c r="I109" s="8"/>
      <c r="J109" s="8"/>
    </row>
    <row r="110" spans="1:10" x14ac:dyDescent="0.25">
      <c r="A110" s="8"/>
      <c r="B110" s="8"/>
      <c r="C110" s="8"/>
      <c r="D110" s="8"/>
      <c r="E110" s="8"/>
      <c r="F110" s="8"/>
      <c r="G110" s="8"/>
      <c r="H110" s="11"/>
      <c r="I110" s="8"/>
      <c r="J110" s="8"/>
    </row>
    <row r="111" spans="1:10" x14ac:dyDescent="0.25">
      <c r="A111" s="8"/>
      <c r="B111" s="8"/>
      <c r="C111" s="8"/>
      <c r="D111" s="8"/>
      <c r="E111" s="8"/>
      <c r="F111" s="8"/>
      <c r="G111" s="8"/>
      <c r="H111" s="11"/>
      <c r="I111" s="8"/>
      <c r="J111" s="8"/>
    </row>
    <row r="112" spans="1:10" x14ac:dyDescent="0.25">
      <c r="A112" s="8"/>
      <c r="B112" s="8"/>
      <c r="C112" s="8"/>
      <c r="D112" s="8"/>
      <c r="E112" s="8"/>
      <c r="F112" s="8"/>
      <c r="G112" s="8"/>
      <c r="H112" s="11"/>
      <c r="I112" s="8"/>
      <c r="J112" s="8"/>
    </row>
    <row r="113" spans="1:10" x14ac:dyDescent="0.25">
      <c r="A113" s="8"/>
      <c r="B113" s="8"/>
      <c r="C113" s="8"/>
      <c r="D113" s="8"/>
      <c r="E113" s="8"/>
      <c r="F113" s="8"/>
      <c r="G113" s="8"/>
      <c r="H113" s="11"/>
      <c r="I113" s="8"/>
      <c r="J113" s="8"/>
    </row>
    <row r="114" spans="1:10" x14ac:dyDescent="0.25">
      <c r="A114" s="8"/>
      <c r="B114" s="8"/>
      <c r="C114" s="8"/>
      <c r="D114" s="8"/>
      <c r="E114" s="8"/>
      <c r="F114" s="8"/>
      <c r="G114" s="8"/>
      <c r="H114" s="11"/>
      <c r="I114" s="8"/>
      <c r="J114" s="8"/>
    </row>
    <row r="115" spans="1:10" x14ac:dyDescent="0.25">
      <c r="A115" s="8"/>
      <c r="B115" s="8"/>
      <c r="C115" s="8"/>
      <c r="D115" s="8"/>
      <c r="E115" s="8"/>
      <c r="F115" s="8"/>
      <c r="G115" s="8"/>
      <c r="H115" s="11"/>
      <c r="I115" s="8"/>
      <c r="J115" s="8"/>
    </row>
    <row r="116" spans="1:10" x14ac:dyDescent="0.25">
      <c r="A116" s="8"/>
      <c r="B116" s="8"/>
      <c r="C116" s="8"/>
      <c r="D116" s="8"/>
      <c r="E116" s="8"/>
      <c r="F116" s="8"/>
      <c r="G116" s="8"/>
      <c r="H116" s="11"/>
      <c r="I116" s="8"/>
      <c r="J116" s="8"/>
    </row>
    <row r="117" spans="1:10" x14ac:dyDescent="0.25">
      <c r="A117" s="8"/>
      <c r="B117" s="8"/>
      <c r="C117" s="8"/>
      <c r="D117" s="8"/>
      <c r="E117" s="8"/>
      <c r="F117" s="8"/>
      <c r="G117" s="8"/>
      <c r="H117" s="11"/>
      <c r="I117" s="8"/>
      <c r="J117" s="8"/>
    </row>
    <row r="118" spans="1:10" x14ac:dyDescent="0.25">
      <c r="A118" s="8"/>
      <c r="B118" s="8"/>
      <c r="C118" s="8"/>
      <c r="D118" s="8"/>
      <c r="E118" s="8"/>
      <c r="F118" s="8"/>
      <c r="G118" s="8"/>
      <c r="H118" s="11"/>
      <c r="I118" s="8"/>
      <c r="J118" s="8"/>
    </row>
    <row r="119" spans="1:10" x14ac:dyDescent="0.25">
      <c r="A119" s="8"/>
      <c r="B119" s="8"/>
      <c r="C119" s="8"/>
      <c r="D119" s="8"/>
      <c r="E119" s="8"/>
      <c r="F119" s="8"/>
      <c r="G119" s="8"/>
      <c r="H119" s="11"/>
      <c r="I119" s="8"/>
      <c r="J119" s="8"/>
    </row>
    <row r="120" spans="1:10" x14ac:dyDescent="0.25">
      <c r="A120" s="8"/>
      <c r="B120" s="8"/>
      <c r="C120" s="8"/>
      <c r="D120" s="8"/>
      <c r="E120" s="8"/>
      <c r="F120" s="8"/>
      <c r="G120" s="8"/>
      <c r="H120" s="11"/>
      <c r="I120" s="8"/>
      <c r="J120" s="8"/>
    </row>
    <row r="121" spans="1:10" x14ac:dyDescent="0.25">
      <c r="A121" s="8"/>
      <c r="B121" s="8"/>
      <c r="C121" s="8"/>
      <c r="D121" s="8"/>
      <c r="E121" s="8"/>
      <c r="F121" s="8"/>
      <c r="G121" s="8"/>
      <c r="H121" s="11"/>
      <c r="I121" s="8"/>
      <c r="J121" s="8"/>
    </row>
    <row r="122" spans="1:10" x14ac:dyDescent="0.25">
      <c r="A122" s="8"/>
      <c r="B122" s="8"/>
      <c r="C122" s="8"/>
      <c r="D122" s="8"/>
      <c r="E122" s="8"/>
      <c r="F122" s="8"/>
      <c r="G122" s="8"/>
      <c r="H122" s="11"/>
      <c r="I122" s="8"/>
      <c r="J122" s="8"/>
    </row>
    <row r="123" spans="1:10" x14ac:dyDescent="0.25">
      <c r="A123" s="8"/>
      <c r="B123" s="8"/>
      <c r="C123" s="8"/>
      <c r="D123" s="8"/>
      <c r="E123" s="8"/>
      <c r="F123" s="8"/>
      <c r="G123" s="8"/>
      <c r="H123" s="11"/>
      <c r="I123" s="8"/>
      <c r="J123" s="8"/>
    </row>
    <row r="124" spans="1:10" x14ac:dyDescent="0.25">
      <c r="A124" s="8"/>
      <c r="B124" s="8"/>
      <c r="C124" s="8"/>
      <c r="D124" s="8"/>
      <c r="E124" s="8"/>
      <c r="F124" s="8"/>
      <c r="G124" s="8"/>
      <c r="H124" s="11"/>
      <c r="I124" s="8"/>
      <c r="J124" s="8"/>
    </row>
    <row r="125" spans="1:10" x14ac:dyDescent="0.25">
      <c r="A125" s="8"/>
      <c r="B125" s="8"/>
      <c r="C125" s="8"/>
      <c r="D125" s="8"/>
      <c r="E125" s="8"/>
      <c r="F125" s="8"/>
      <c r="G125" s="8"/>
      <c r="H125" s="11"/>
      <c r="I125" s="8"/>
      <c r="J125" s="8"/>
    </row>
    <row r="126" spans="1:10" x14ac:dyDescent="0.25">
      <c r="A126" s="8"/>
      <c r="B126" s="8"/>
      <c r="C126" s="8"/>
      <c r="D126" s="8"/>
      <c r="E126" s="8"/>
      <c r="F126" s="8"/>
      <c r="G126" s="8"/>
      <c r="H126" s="11"/>
      <c r="I126" s="8"/>
      <c r="J126" s="8"/>
    </row>
    <row r="127" spans="1:10" x14ac:dyDescent="0.25">
      <c r="A127" s="8"/>
      <c r="B127" s="8"/>
      <c r="C127" s="8"/>
      <c r="D127" s="8"/>
      <c r="E127" s="8"/>
      <c r="F127" s="8"/>
      <c r="G127" s="8"/>
      <c r="H127" s="11"/>
      <c r="I127" s="8"/>
      <c r="J127" s="8"/>
    </row>
    <row r="128" spans="1:10" x14ac:dyDescent="0.25">
      <c r="A128" s="8"/>
      <c r="B128" s="8"/>
      <c r="C128" s="8"/>
      <c r="D128" s="8"/>
      <c r="E128" s="8"/>
      <c r="F128" s="8"/>
      <c r="G128" s="8"/>
      <c r="H128" s="11"/>
      <c r="I128" s="8"/>
      <c r="J128" s="8"/>
    </row>
    <row r="129" spans="1:10" x14ac:dyDescent="0.25">
      <c r="A129" s="8"/>
      <c r="B129" s="8"/>
      <c r="C129" s="8"/>
      <c r="D129" s="8"/>
      <c r="E129" s="8"/>
      <c r="F129" s="8"/>
      <c r="G129" s="8"/>
      <c r="H129" s="11"/>
      <c r="I129" s="8"/>
      <c r="J129" s="8"/>
    </row>
    <row r="130" spans="1:10" x14ac:dyDescent="0.25">
      <c r="A130" s="8"/>
      <c r="B130" s="8"/>
      <c r="C130" s="8"/>
      <c r="D130" s="8"/>
      <c r="E130" s="8"/>
      <c r="F130" s="8"/>
      <c r="G130" s="8"/>
      <c r="H130" s="11"/>
      <c r="I130" s="8"/>
      <c r="J130" s="8"/>
    </row>
    <row r="131" spans="1:10" x14ac:dyDescent="0.25">
      <c r="A131" s="8"/>
      <c r="B131" s="8"/>
      <c r="C131" s="8"/>
      <c r="D131" s="8"/>
      <c r="E131" s="8"/>
      <c r="F131" s="8"/>
      <c r="G131" s="8"/>
      <c r="H131" s="11"/>
      <c r="I131" s="8"/>
      <c r="J131" s="8"/>
    </row>
    <row r="132" spans="1:10" x14ac:dyDescent="0.25">
      <c r="A132" s="8"/>
      <c r="B132" s="8"/>
      <c r="C132" s="8"/>
      <c r="D132" s="8"/>
      <c r="E132" s="8"/>
      <c r="F132" s="8"/>
      <c r="G132" s="8"/>
      <c r="H132" s="11"/>
      <c r="I132" s="8"/>
      <c r="J132" s="8"/>
    </row>
    <row r="133" spans="1:10" x14ac:dyDescent="0.25">
      <c r="A133" s="8"/>
      <c r="B133" s="8"/>
      <c r="C133" s="8"/>
      <c r="D133" s="8"/>
      <c r="E133" s="8"/>
      <c r="F133" s="8"/>
      <c r="G133" s="8"/>
      <c r="H133" s="11"/>
      <c r="I133" s="8"/>
      <c r="J133" s="8"/>
    </row>
    <row r="134" spans="1:10" x14ac:dyDescent="0.25">
      <c r="A134" s="8"/>
      <c r="B134" s="8"/>
      <c r="C134" s="8"/>
      <c r="D134" s="8"/>
      <c r="E134" s="8"/>
      <c r="F134" s="8"/>
      <c r="G134" s="8"/>
      <c r="H134" s="11"/>
      <c r="I134" s="8"/>
      <c r="J134" s="8"/>
    </row>
    <row r="135" spans="1:10" x14ac:dyDescent="0.25">
      <c r="A135" s="8"/>
      <c r="B135" s="8"/>
      <c r="C135" s="8"/>
      <c r="D135" s="8"/>
      <c r="E135" s="8"/>
      <c r="F135" s="8"/>
      <c r="G135" s="8"/>
      <c r="H135" s="11"/>
      <c r="I135" s="8"/>
      <c r="J135" s="8"/>
    </row>
    <row r="136" spans="1:10" x14ac:dyDescent="0.25">
      <c r="A136" s="8"/>
      <c r="B136" s="8"/>
      <c r="C136" s="8"/>
      <c r="D136" s="8"/>
      <c r="E136" s="8"/>
      <c r="F136" s="8"/>
      <c r="G136" s="8"/>
      <c r="H136" s="11"/>
      <c r="I136" s="8"/>
      <c r="J136" s="8"/>
    </row>
    <row r="137" spans="1:10" x14ac:dyDescent="0.25">
      <c r="A137" s="8"/>
      <c r="B137" s="8"/>
      <c r="C137" s="8"/>
      <c r="D137" s="8"/>
      <c r="E137" s="8"/>
      <c r="F137" s="8"/>
      <c r="G137" s="8"/>
      <c r="H137" s="11"/>
      <c r="I137" s="8"/>
      <c r="J137" s="8"/>
    </row>
    <row r="138" spans="1:10" x14ac:dyDescent="0.25">
      <c r="A138" s="8"/>
      <c r="B138" s="8"/>
      <c r="C138" s="8"/>
      <c r="D138" s="8"/>
      <c r="E138" s="8"/>
      <c r="F138" s="8"/>
      <c r="G138" s="8"/>
      <c r="H138" s="11"/>
      <c r="I138" s="8"/>
      <c r="J138" s="8"/>
    </row>
    <row r="139" spans="1:10" x14ac:dyDescent="0.25">
      <c r="A139" s="8"/>
      <c r="B139" s="8"/>
      <c r="C139" s="8"/>
      <c r="D139" s="8"/>
      <c r="E139" s="8"/>
      <c r="F139" s="8"/>
      <c r="G139" s="8"/>
      <c r="H139" s="11"/>
      <c r="I139" s="8"/>
      <c r="J139" s="8"/>
    </row>
    <row r="140" spans="1:10" x14ac:dyDescent="0.25">
      <c r="A140" s="8"/>
      <c r="B140" s="8"/>
      <c r="C140" s="8"/>
      <c r="D140" s="8"/>
      <c r="E140" s="8"/>
      <c r="F140" s="8"/>
      <c r="G140" s="8"/>
      <c r="H140" s="11"/>
      <c r="I140" s="8"/>
      <c r="J140" s="8"/>
    </row>
    <row r="141" spans="1:10" x14ac:dyDescent="0.25">
      <c r="A141" s="8"/>
      <c r="B141" s="8"/>
      <c r="C141" s="8"/>
      <c r="D141" s="8"/>
      <c r="E141" s="8"/>
      <c r="F141" s="8"/>
      <c r="G141" s="8"/>
      <c r="H141" s="11"/>
      <c r="I141" s="8"/>
      <c r="J141" s="8"/>
    </row>
    <row r="142" spans="1:10" x14ac:dyDescent="0.25">
      <c r="A142" s="8"/>
      <c r="B142" s="8"/>
      <c r="C142" s="8"/>
      <c r="D142" s="8"/>
      <c r="E142" s="8"/>
      <c r="F142" s="8"/>
      <c r="G142" s="8"/>
      <c r="H142" s="11"/>
      <c r="I142" s="8"/>
      <c r="J142" s="8"/>
    </row>
    <row r="143" spans="1:10" x14ac:dyDescent="0.25">
      <c r="A143" s="8"/>
      <c r="B143" s="8"/>
      <c r="C143" s="8"/>
      <c r="D143" s="8"/>
      <c r="E143" s="8"/>
      <c r="F143" s="8"/>
      <c r="G143" s="8"/>
      <c r="H143" s="11"/>
      <c r="I143" s="8"/>
      <c r="J143" s="8"/>
    </row>
    <row r="144" spans="1:10" x14ac:dyDescent="0.25">
      <c r="A144" s="8"/>
      <c r="B144" s="8"/>
      <c r="C144" s="8"/>
      <c r="D144" s="8"/>
      <c r="E144" s="8"/>
      <c r="F144" s="8"/>
      <c r="G144" s="8"/>
      <c r="H144" s="11"/>
      <c r="I144" s="8"/>
      <c r="J144" s="8"/>
    </row>
    <row r="145" spans="1:10" x14ac:dyDescent="0.25">
      <c r="A145" s="8"/>
      <c r="B145" s="8"/>
      <c r="C145" s="8"/>
      <c r="D145" s="8"/>
      <c r="E145" s="8"/>
      <c r="F145" s="8"/>
      <c r="G145" s="8"/>
      <c r="H145" s="11"/>
      <c r="I145" s="8"/>
      <c r="J145" s="8"/>
    </row>
    <row r="146" spans="1:10" x14ac:dyDescent="0.25">
      <c r="A146" s="8"/>
      <c r="B146" s="8"/>
      <c r="C146" s="8"/>
      <c r="D146" s="8"/>
      <c r="E146" s="8"/>
      <c r="F146" s="8"/>
      <c r="G146" s="8"/>
      <c r="H146" s="11"/>
      <c r="I146" s="8"/>
      <c r="J146" s="8"/>
    </row>
    <row r="147" spans="1:10" x14ac:dyDescent="0.25">
      <c r="A147" s="8"/>
      <c r="B147" s="8"/>
      <c r="C147" s="8"/>
      <c r="D147" s="8"/>
      <c r="E147" s="8"/>
      <c r="F147" s="8"/>
      <c r="G147" s="8"/>
      <c r="H147" s="11"/>
      <c r="I147" s="8"/>
      <c r="J147" s="8"/>
    </row>
  </sheetData>
  <autoFilter ref="A1:J7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Makofka Tünde</cp:lastModifiedBy>
  <cp:lastPrinted>2023-07-17T08:16:04Z</cp:lastPrinted>
  <dcterms:created xsi:type="dcterms:W3CDTF">2023-07-06T07:18:02Z</dcterms:created>
  <dcterms:modified xsi:type="dcterms:W3CDTF">2023-07-17T08:27:44Z</dcterms:modified>
</cp:coreProperties>
</file>